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5" windowWidth="18975" windowHeight="1176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11" i="1" l="1"/>
  <c r="E13" i="1" s="1"/>
  <c r="D9" i="1"/>
  <c r="E10" i="1" s="1"/>
  <c r="E19" i="1"/>
  <c r="D14" i="1"/>
  <c r="D25" i="1"/>
  <c r="D23" i="1"/>
  <c r="E25" i="1" s="1"/>
  <c r="D22" i="1"/>
  <c r="D21" i="1"/>
  <c r="E22" i="1" s="1"/>
  <c r="E7" i="1"/>
  <c r="F7" i="1"/>
  <c r="B14" i="1"/>
  <c r="B26" i="1"/>
  <c r="E14" i="1" l="1"/>
  <c r="F14" i="1" s="1"/>
  <c r="F10" i="1"/>
  <c r="E26" i="1"/>
  <c r="D26" i="1"/>
</calcChain>
</file>

<file path=xl/sharedStrings.xml><?xml version="1.0" encoding="utf-8"?>
<sst xmlns="http://schemas.openxmlformats.org/spreadsheetml/2006/main" count="45" uniqueCount="15">
  <si>
    <t>Дохідна частина загальний фонд</t>
  </si>
  <si>
    <t xml:space="preserve">січень </t>
  </si>
  <si>
    <t xml:space="preserve">лютий </t>
  </si>
  <si>
    <t xml:space="preserve">березень </t>
  </si>
  <si>
    <t>квітень</t>
  </si>
  <si>
    <t xml:space="preserve">червень </t>
  </si>
  <si>
    <t>липень</t>
  </si>
  <si>
    <t>травень</t>
  </si>
  <si>
    <t>серпень</t>
  </si>
  <si>
    <t>вересень</t>
  </si>
  <si>
    <t>Дохідна частина спеціальний фонд</t>
  </si>
  <si>
    <t>Разом за 9 місяців</t>
  </si>
  <si>
    <t>Аналіз про хід виконання дохідної і видаткової частини бюджету Гостомельської селищної ради з 01.01.2016-30.09.2016р.</t>
  </si>
  <si>
    <t>Видаткова частина загальний фонд</t>
  </si>
  <si>
    <t>Видаткова частина спеціальний фонд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</si>
</sst>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7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sz val="10"/>
      <name val="Arial"/>
      <family val="2"/>
      <charset val="204"/>
    </font>
    <font>
      <sz val="12"/>
      <color indexed="8"/>
      <name val="Arial"/>
      <family val="2"/>
      <charset val="204"/>
    </font>
    <font>
      <sz val="11"/>
      <color indexed="9"/>
      <name val="Calibri"/>
      <family val="2"/>
      <charset val="204"/>
    </font>
    <font>
      <sz val="8"/>
      <name val="Calibri"/>
      <family val="2"/>
      <charset val="204"/>
    </font>
    <font>
      <sz val="14"/>
      <color indexed="9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2">
    <xf numFmtId="0" fontId="0" fillId="0" borderId="0" xfId="0"/>
    <xf numFmtId="0" fontId="1" fillId="0" borderId="0" xfId="0" applyFont="1"/>
    <xf numFmtId="43" fontId="3" fillId="2" borderId="1" xfId="2" applyNumberFormat="1" applyFont="1" applyFill="1" applyBorder="1"/>
    <xf numFmtId="43" fontId="3" fillId="0" borderId="1" xfId="3" applyNumberFormat="1" applyFont="1" applyBorder="1"/>
    <xf numFmtId="43" fontId="3" fillId="0" borderId="1" xfId="4" applyNumberFormat="1" applyFont="1" applyBorder="1"/>
    <xf numFmtId="43" fontId="3" fillId="0" borderId="1" xfId="5" applyNumberFormat="1" applyFont="1" applyBorder="1"/>
    <xf numFmtId="43" fontId="3" fillId="0" borderId="1" xfId="6" applyNumberFormat="1" applyFont="1" applyBorder="1"/>
    <xf numFmtId="43" fontId="3" fillId="0" borderId="1" xfId="7" applyNumberFormat="1" applyFont="1" applyBorder="1"/>
    <xf numFmtId="43" fontId="3" fillId="0" borderId="1" xfId="8" applyNumberFormat="1" applyFont="1" applyBorder="1"/>
    <xf numFmtId="43" fontId="3" fillId="0" borderId="1" xfId="9" applyNumberFormat="1" applyFont="1" applyBorder="1"/>
    <xf numFmtId="43" fontId="3" fillId="0" borderId="1" xfId="1" applyNumberFormat="1" applyFont="1" applyBorder="1"/>
    <xf numFmtId="0" fontId="1" fillId="0" borderId="1" xfId="0" applyFont="1" applyBorder="1"/>
    <xf numFmtId="14" fontId="1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0" fontId="6" fillId="0" borderId="0" xfId="0" applyFont="1"/>
    <xf numFmtId="0" fontId="4" fillId="0" borderId="0" xfId="0" applyFont="1"/>
    <xf numFmtId="4" fontId="6" fillId="0" borderId="1" xfId="0" applyNumberFormat="1" applyFont="1" applyBorder="1"/>
    <xf numFmtId="14" fontId="6" fillId="0" borderId="1" xfId="0" applyNumberFormat="1" applyFont="1" applyBorder="1" applyAlignment="1">
      <alignment wrapText="1"/>
    </xf>
    <xf numFmtId="0" fontId="6" fillId="0" borderId="1" xfId="0" applyFont="1" applyBorder="1"/>
    <xf numFmtId="43" fontId="6" fillId="0" borderId="1" xfId="0" applyNumberFormat="1" applyFont="1" applyBorder="1"/>
    <xf numFmtId="0" fontId="1" fillId="0" borderId="0" xfId="0" applyFont="1" applyAlignment="1">
      <alignment wrapText="1"/>
    </xf>
    <xf numFmtId="0" fontId="0" fillId="0" borderId="0" xfId="0" applyAlignment="1">
      <alignment wrapText="1"/>
    </xf>
  </cellXfs>
  <cellStyles count="10">
    <cellStyle name="Обычный" xfId="0" builtinId="0"/>
    <cellStyle name="Обычный 10" xfId="1"/>
    <cellStyle name="Обычный 2" xfId="2"/>
    <cellStyle name="Обычный 3" xfId="3"/>
    <cellStyle name="Обычный 4" xfId="4"/>
    <cellStyle name="Обычный 5" xfId="5"/>
    <cellStyle name="Обычный 6" xfId="6"/>
    <cellStyle name="Обычный 7" xfId="7"/>
    <cellStyle name="Обычный 8" xfId="8"/>
    <cellStyle name="Обычный 9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abSelected="1" topLeftCell="A4" workbookViewId="0">
      <selection activeCell="D18" sqref="D18"/>
    </sheetView>
  </sheetViews>
  <sheetFormatPr defaultRowHeight="15" x14ac:dyDescent="0.25"/>
  <cols>
    <col min="1" max="1" width="13.140625" customWidth="1"/>
    <col min="2" max="2" width="38.140625" customWidth="1"/>
    <col min="3" max="3" width="22.7109375" customWidth="1"/>
    <col min="4" max="4" width="29.42578125" customWidth="1"/>
    <col min="5" max="5" width="16.5703125" customWidth="1"/>
    <col min="6" max="6" width="18" customWidth="1"/>
  </cols>
  <sheetData>
    <row r="1" spans="1:14" x14ac:dyDescent="0.25">
      <c r="A1" s="20" t="s">
        <v>12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1"/>
      <c r="M1" s="21"/>
      <c r="N1" s="21"/>
    </row>
    <row r="2" spans="1:14" x14ac:dyDescent="0.2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8.75" x14ac:dyDescent="0.3">
      <c r="A3" s="1" t="s">
        <v>0</v>
      </c>
      <c r="B3" s="1"/>
      <c r="C3" s="1" t="s">
        <v>13</v>
      </c>
      <c r="D3" s="1"/>
      <c r="E3" s="1"/>
      <c r="F3" s="1"/>
      <c r="G3" s="1"/>
      <c r="H3" s="1"/>
      <c r="I3" s="1"/>
      <c r="J3" s="1"/>
      <c r="K3" s="1"/>
    </row>
    <row r="4" spans="1:14" ht="9.75" customHeigh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4" ht="18.75" x14ac:dyDescent="0.3">
      <c r="A5" s="11" t="s">
        <v>1</v>
      </c>
      <c r="B5" s="2">
        <v>1603875.23</v>
      </c>
      <c r="C5" s="11" t="s">
        <v>1</v>
      </c>
      <c r="D5" s="11">
        <v>262165.48</v>
      </c>
      <c r="E5" s="1"/>
      <c r="F5" s="1"/>
      <c r="G5" s="1"/>
      <c r="H5" s="1"/>
      <c r="I5" s="1"/>
      <c r="J5" s="1"/>
      <c r="K5" s="1"/>
    </row>
    <row r="6" spans="1:14" ht="18.75" x14ac:dyDescent="0.3">
      <c r="A6" s="11" t="s">
        <v>2</v>
      </c>
      <c r="B6" s="3">
        <v>2921379.9699999997</v>
      </c>
      <c r="C6" s="11" t="s">
        <v>2</v>
      </c>
      <c r="D6" s="11">
        <v>525525.87</v>
      </c>
      <c r="E6" s="1"/>
      <c r="F6" s="1"/>
      <c r="G6" s="1"/>
      <c r="H6" s="1"/>
      <c r="I6" s="1"/>
      <c r="J6" s="1"/>
      <c r="K6" s="1"/>
    </row>
    <row r="7" spans="1:14" ht="18.75" x14ac:dyDescent="0.3">
      <c r="A7" s="11" t="s">
        <v>3</v>
      </c>
      <c r="B7" s="4">
        <v>2132237.58</v>
      </c>
      <c r="C7" s="11" t="s">
        <v>3</v>
      </c>
      <c r="D7" s="11">
        <v>965305.08</v>
      </c>
      <c r="E7" s="14">
        <f>D5+D6+D7</f>
        <v>1752996.43</v>
      </c>
      <c r="F7" s="1">
        <f>1752996.43-E7</f>
        <v>0</v>
      </c>
      <c r="G7" s="1"/>
      <c r="H7" s="1"/>
      <c r="I7" s="1"/>
      <c r="J7" s="1"/>
      <c r="K7" s="1"/>
    </row>
    <row r="8" spans="1:14" ht="18.75" x14ac:dyDescent="0.3">
      <c r="A8" s="11" t="s">
        <v>4</v>
      </c>
      <c r="B8" s="5">
        <v>2302324.9500000002</v>
      </c>
      <c r="C8" s="11" t="s">
        <v>4</v>
      </c>
      <c r="D8" s="11">
        <v>952377.74</v>
      </c>
      <c r="E8" s="14"/>
      <c r="F8" s="1"/>
      <c r="G8" s="1"/>
      <c r="H8" s="1"/>
      <c r="I8" s="1"/>
      <c r="J8" s="1"/>
      <c r="K8" s="1"/>
    </row>
    <row r="9" spans="1:14" ht="18.75" x14ac:dyDescent="0.3">
      <c r="A9" s="11" t="s">
        <v>7</v>
      </c>
      <c r="B9" s="6">
        <v>2621868.1899999995</v>
      </c>
      <c r="C9" s="11" t="s">
        <v>7</v>
      </c>
      <c r="D9" s="11">
        <f>697519.2+457417.63</f>
        <v>1154936.83</v>
      </c>
      <c r="E9" s="14"/>
      <c r="F9" s="1"/>
      <c r="G9" s="1"/>
      <c r="H9" s="1"/>
      <c r="I9" s="1"/>
      <c r="J9" s="1"/>
      <c r="K9" s="1"/>
    </row>
    <row r="10" spans="1:14" ht="18.75" x14ac:dyDescent="0.3">
      <c r="A10" s="11" t="s">
        <v>5</v>
      </c>
      <c r="B10" s="7">
        <v>1936009.2000000002</v>
      </c>
      <c r="C10" s="11" t="s">
        <v>5</v>
      </c>
      <c r="D10" s="11">
        <v>1010303.54</v>
      </c>
      <c r="E10" s="14">
        <f>D8+D9+D10</f>
        <v>3117618.1100000003</v>
      </c>
      <c r="F10" s="1">
        <f>4870614.54-E10-E7</f>
        <v>0</v>
      </c>
      <c r="G10" s="1"/>
      <c r="H10" s="1"/>
      <c r="I10" s="1"/>
      <c r="J10" s="1"/>
      <c r="K10" s="1"/>
    </row>
    <row r="11" spans="1:14" ht="18.75" x14ac:dyDescent="0.3">
      <c r="A11" s="11" t="s">
        <v>6</v>
      </c>
      <c r="B11" s="8">
        <v>2649974.2800000003</v>
      </c>
      <c r="C11" s="11" t="s">
        <v>6</v>
      </c>
      <c r="D11" s="11">
        <f>216966.46+296541.39+37154.59</f>
        <v>550662.43999999994</v>
      </c>
      <c r="E11" s="14"/>
      <c r="F11" s="1"/>
      <c r="G11" s="1"/>
      <c r="H11" s="1"/>
      <c r="I11" s="1"/>
      <c r="J11" s="1"/>
      <c r="K11" s="1"/>
    </row>
    <row r="12" spans="1:14" ht="18.75" x14ac:dyDescent="0.3">
      <c r="A12" s="11" t="s">
        <v>8</v>
      </c>
      <c r="B12" s="9">
        <v>2682933.12</v>
      </c>
      <c r="C12" s="11" t="s">
        <v>8</v>
      </c>
      <c r="D12" s="11">
        <v>444370.27</v>
      </c>
      <c r="E12" s="15"/>
    </row>
    <row r="13" spans="1:14" ht="18.75" x14ac:dyDescent="0.3">
      <c r="A13" s="11" t="s">
        <v>9</v>
      </c>
      <c r="B13" s="10">
        <v>2062139.02</v>
      </c>
      <c r="C13" s="11" t="s">
        <v>9</v>
      </c>
      <c r="D13" s="11">
        <v>411203.26</v>
      </c>
      <c r="E13" s="14">
        <f>D11+D12+D13</f>
        <v>1406235.97</v>
      </c>
      <c r="F13" s="1"/>
    </row>
    <row r="14" spans="1:14" ht="37.5" x14ac:dyDescent="0.3">
      <c r="A14" s="12" t="s">
        <v>11</v>
      </c>
      <c r="B14" s="19">
        <f>SUM(B5:B13)</f>
        <v>20912741.540000003</v>
      </c>
      <c r="C14" s="17" t="s">
        <v>11</v>
      </c>
      <c r="D14" s="18">
        <f>SUM(D5:D13)</f>
        <v>6276850.5099999998</v>
      </c>
      <c r="E14" s="14">
        <f>E7+E10+E13</f>
        <v>6276850.5099999998</v>
      </c>
      <c r="F14">
        <f>6276850.51-E14</f>
        <v>0</v>
      </c>
    </row>
    <row r="15" spans="1:14" ht="18.75" x14ac:dyDescent="0.3">
      <c r="A15" s="1" t="s">
        <v>10</v>
      </c>
      <c r="C15" s="1" t="s">
        <v>14</v>
      </c>
      <c r="E15" s="15"/>
    </row>
    <row r="16" spans="1:14" ht="18.75" x14ac:dyDescent="0.3">
      <c r="A16" s="1"/>
      <c r="E16" s="15"/>
    </row>
    <row r="17" spans="1:5" ht="18.75" x14ac:dyDescent="0.3">
      <c r="A17" s="11" t="s">
        <v>1</v>
      </c>
      <c r="B17" s="13">
        <v>28472.42</v>
      </c>
      <c r="C17" s="11" t="s">
        <v>1</v>
      </c>
      <c r="D17" s="11"/>
      <c r="E17" s="15"/>
    </row>
    <row r="18" spans="1:5" ht="18.75" x14ac:dyDescent="0.3">
      <c r="A18" s="11" t="s">
        <v>2</v>
      </c>
      <c r="B18" s="13">
        <v>192743.08</v>
      </c>
      <c r="C18" s="11" t="s">
        <v>2</v>
      </c>
      <c r="D18" s="11">
        <v>670245.56999999995</v>
      </c>
      <c r="E18" s="15"/>
    </row>
    <row r="19" spans="1:5" ht="18.75" x14ac:dyDescent="0.3">
      <c r="A19" s="11" t="s">
        <v>3</v>
      </c>
      <c r="B19" s="13">
        <v>1985090.5</v>
      </c>
      <c r="C19" s="11" t="s">
        <v>3</v>
      </c>
      <c r="D19" s="11">
        <v>1403319.87</v>
      </c>
      <c r="E19" s="15">
        <f>D18+D19</f>
        <v>2073565.44</v>
      </c>
    </row>
    <row r="20" spans="1:5" ht="18.75" x14ac:dyDescent="0.3">
      <c r="A20" s="11" t="s">
        <v>4</v>
      </c>
      <c r="B20" s="13">
        <v>60559.49</v>
      </c>
      <c r="C20" s="11" t="s">
        <v>4</v>
      </c>
      <c r="D20" s="11">
        <v>2066651.16</v>
      </c>
      <c r="E20" s="15"/>
    </row>
    <row r="21" spans="1:5" ht="18.75" x14ac:dyDescent="0.3">
      <c r="A21" s="11" t="s">
        <v>7</v>
      </c>
      <c r="B21" s="13">
        <v>779812.66</v>
      </c>
      <c r="C21" s="11" t="s">
        <v>7</v>
      </c>
      <c r="D21" s="11">
        <f>25889.51+357.38+1327010.33</f>
        <v>1353257.22</v>
      </c>
      <c r="E21" s="15"/>
    </row>
    <row r="22" spans="1:5" ht="18.75" x14ac:dyDescent="0.3">
      <c r="A22" s="11" t="s">
        <v>5</v>
      </c>
      <c r="B22" s="13">
        <v>1288701.46</v>
      </c>
      <c r="C22" s="11" t="s">
        <v>5</v>
      </c>
      <c r="D22" s="11">
        <f>6095.5+1137140+1893040.4</f>
        <v>3036275.9</v>
      </c>
      <c r="E22" s="15">
        <f>D20+D21+D22</f>
        <v>6456184.2799999993</v>
      </c>
    </row>
    <row r="23" spans="1:5" ht="18.75" x14ac:dyDescent="0.3">
      <c r="A23" s="11" t="s">
        <v>6</v>
      </c>
      <c r="B23" s="13">
        <v>1839896.98</v>
      </c>
      <c r="C23" s="11" t="s">
        <v>6</v>
      </c>
      <c r="D23" s="11">
        <f>1615134.4+1044660.32</f>
        <v>2659794.7199999997</v>
      </c>
      <c r="E23" s="15"/>
    </row>
    <row r="24" spans="1:5" ht="18.75" x14ac:dyDescent="0.3">
      <c r="A24" s="11" t="s">
        <v>8</v>
      </c>
      <c r="B24" s="13">
        <v>432852.25</v>
      </c>
      <c r="C24" s="11" t="s">
        <v>8</v>
      </c>
      <c r="D24" s="11">
        <v>701192.17</v>
      </c>
      <c r="E24" s="15"/>
    </row>
    <row r="25" spans="1:5" ht="18.75" x14ac:dyDescent="0.3">
      <c r="A25" s="11" t="s">
        <v>9</v>
      </c>
      <c r="B25" s="13">
        <v>658559.1</v>
      </c>
      <c r="C25" s="11" t="s">
        <v>9</v>
      </c>
      <c r="D25" s="11">
        <f>13392.52+53784+1447409.97</f>
        <v>1514586.49</v>
      </c>
      <c r="E25" s="15">
        <f>D23+D24+D25</f>
        <v>4875573.38</v>
      </c>
    </row>
    <row r="26" spans="1:5" ht="37.5" x14ac:dyDescent="0.3">
      <c r="A26" s="12" t="s">
        <v>11</v>
      </c>
      <c r="B26" s="16">
        <f>SUM(B17:B25)</f>
        <v>7266687.9399999995</v>
      </c>
      <c r="C26" s="17" t="s">
        <v>11</v>
      </c>
      <c r="D26" s="18">
        <f>SUM(D17:D25)</f>
        <v>13405323.099999998</v>
      </c>
      <c r="E26" s="14">
        <f>SUM(E19:E25)</f>
        <v>13405323.099999998</v>
      </c>
    </row>
  </sheetData>
  <mergeCells count="1">
    <mergeCell ref="A1:N2"/>
  </mergeCells>
  <phoneticPr fontId="5" type="noConversion"/>
  <pageMargins left="0.17" right="0.33" top="0.74803149606299213" bottom="0.3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WinXPProSP3</dc:creator>
  <cp:lastModifiedBy>Admin</cp:lastModifiedBy>
  <cp:lastPrinted>2016-10-19T12:02:53Z</cp:lastPrinted>
  <dcterms:created xsi:type="dcterms:W3CDTF">2016-10-19T06:24:45Z</dcterms:created>
  <dcterms:modified xsi:type="dcterms:W3CDTF">2016-10-21T10:58:57Z</dcterms:modified>
</cp:coreProperties>
</file>