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812\!!!!\Бюджетний відділ\MARINA\БЮДЖЕТ 2025\ЗМІНИ ДО РІШЕННЯ 2025\ЗМІНИ_6_2025\"/>
    </mc:Choice>
  </mc:AlternateContent>
  <bookViews>
    <workbookView xWindow="-120" yWindow="-120" windowWidth="29040" windowHeight="15840"/>
  </bookViews>
  <sheets>
    <sheet name="2025 листопад" sheetId="5" r:id="rId1"/>
  </sheets>
  <definedNames>
    <definedName name="_xlnm.Print_Titles" localSheetId="0">'2025 листопад'!$15:$16</definedName>
    <definedName name="_xlnm.Print_Area" localSheetId="0">'2025 листопад'!$A$1:$E$96</definedName>
  </definedNames>
  <calcPr calcId="162913"/>
</workbook>
</file>

<file path=xl/calcChain.xml><?xml version="1.0" encoding="utf-8"?>
<calcChain xmlns="http://schemas.openxmlformats.org/spreadsheetml/2006/main">
  <c r="E41" i="5" l="1"/>
  <c r="E76" i="5" l="1"/>
  <c r="E87" i="5"/>
  <c r="E45" i="5"/>
  <c r="E26" i="5" l="1"/>
  <c r="E29" i="5" l="1"/>
  <c r="E53" i="5"/>
  <c r="E50" i="5"/>
  <c r="E73" i="5" l="1"/>
  <c r="E31" i="5" l="1"/>
  <c r="E35" i="5"/>
  <c r="E51" i="5" l="1"/>
  <c r="E56" i="5" s="1"/>
  <c r="E24" i="5" l="1"/>
  <c r="E21" i="5"/>
  <c r="E71" i="5" l="1"/>
  <c r="E86" i="5" l="1"/>
  <c r="E90" i="5" s="1"/>
  <c r="E77" i="5"/>
  <c r="E75" i="5"/>
  <c r="E89" i="5" s="1"/>
  <c r="E69" i="5" l="1"/>
  <c r="E67" i="5"/>
  <c r="E65" i="5"/>
  <c r="E88" i="5" l="1"/>
  <c r="E34" i="5"/>
  <c r="E28" i="5"/>
  <c r="E48" i="5"/>
  <c r="E46" i="5"/>
  <c r="E44" i="5"/>
  <c r="E42" i="5"/>
  <c r="E40" i="5"/>
  <c r="E38" i="5"/>
  <c r="E36" i="5"/>
  <c r="E32" i="5"/>
  <c r="E30" i="5"/>
  <c r="E20" i="5"/>
  <c r="E55" i="5" l="1"/>
  <c r="E22" i="5"/>
  <c r="E54" i="5" l="1"/>
</calcChain>
</file>

<file path=xl/sharedStrings.xml><?xml version="1.0" encoding="utf-8"?>
<sst xmlns="http://schemas.openxmlformats.org/spreadsheetml/2006/main" count="101" uniqueCount="54">
  <si>
    <t>Додаток 5</t>
  </si>
  <si>
    <t>(код бюджету)</t>
  </si>
  <si>
    <t>1. Показники міжбюджетних трансфертів з інших бюджетів</t>
  </si>
  <si>
    <t>(грн)</t>
  </si>
  <si>
    <t>Код Класифікації
доходу бюджету/
Код бюджету</t>
  </si>
  <si>
    <t>Найменування трансферту/
Найменування бюджету – надавача міжбюджетного трансферту</t>
  </si>
  <si>
    <t>Усього</t>
  </si>
  <si>
    <t>І. Трансферти до загального фонду бюджету</t>
  </si>
  <si>
    <t>Додаткова дотація з державного бюджету місцевим бюджетам на компенсацію втрат доходів місцевих бюджетів внаслідок наданих державою податкових пільг зі сплати земельного податку суб'єктам космічної діяльності та літакобудування</t>
  </si>
  <si>
    <t>Державний бюджет України</t>
  </si>
  <si>
    <t>Субвенція з державного бюджету місцевим бюджетам на здійснення підтримки окремих закладів та заходів у системі охорони здоров'я</t>
  </si>
  <si>
    <t>Освітня субвенція з державного бюджету місцевим бюджетам</t>
  </si>
  <si>
    <t>Субвенція з державного бюджету місцевим бюджетам на проектні, будівельно-ремонтні роботи, придбання житла та приміщень для розвитку сімейних та інших форм виховання, наближених до сімейних, підтримку малих групових будинків та забезпечення житлом дітей-сиріт, дітей, позбавлених батьківського піклування, осіб з їх числа</t>
  </si>
  <si>
    <t>Субвенція з державного бюджету місцевим бюджетам на надання державної підтримки особам з особливими освітніми потребами</t>
  </si>
  <si>
    <t>ІІ. Трансферти до спеціального фонду бюджету</t>
  </si>
  <si>
    <t>Х</t>
  </si>
  <si>
    <t>УСЬОГО за розділом І, у тому числі:</t>
  </si>
  <si>
    <t>загальний фонд</t>
  </si>
  <si>
    <t>спеціальний фонд</t>
  </si>
  <si>
    <t>2. Показники міжбюджетних трансфертів іншим бюджетам</t>
  </si>
  <si>
    <t>Найменування трансферту/
Найменування бюджету – отримувача міжбюджетного трансферту</t>
  </si>
  <si>
    <t>0119150</t>
  </si>
  <si>
    <t>Інші дотації з місцевого бюджету</t>
  </si>
  <si>
    <t xml:space="preserve">Бюджет Козинської селищної ради </t>
  </si>
  <si>
    <t xml:space="preserve">Бюджет Феодосіївської сільської територіальної громади </t>
  </si>
  <si>
    <t>Субвенція з місцевого бюджету державному бюджету на виконання програм соціально-економічного розвитку регіонів</t>
  </si>
  <si>
    <t>УСЬОГО за розділом І та ІІ, у тому числі:</t>
  </si>
  <si>
    <t>Віталій КЛИЧКО</t>
  </si>
  <si>
    <t>Київський міський голова</t>
  </si>
  <si>
    <t>Субвенція з місцевого бюджету державному бюджету на перерахування коштів в умовах воєнного стану або для здійснення згідно із законом заходів загальної мобілізації та з метою відсічі збройної агресії Російської Федерації проти України та забезпечення національної безпеки, усунення загрози небезпеки державній незалежності України, її територіальної цілісності</t>
  </si>
  <si>
    <t>0119770</t>
  </si>
  <si>
    <t>Інші субвенції з місцевого бюджету</t>
  </si>
  <si>
    <t xml:space="preserve">Гірська сільська територіальна громада </t>
  </si>
  <si>
    <t>0954200000</t>
  </si>
  <si>
    <t>Бурштинська міська територіальна громада</t>
  </si>
  <si>
    <t>1853400000</t>
  </si>
  <si>
    <t>Код типової програмної
класифікації видатків та
кредитування місцевого
бюджету</t>
  </si>
  <si>
    <t>Субвенція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</si>
  <si>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Міжбюджетні трансферти бюджету міста Києва на 2025 рік</t>
  </si>
  <si>
    <t>Код Програмної класифікації видатків та кредитування
місцевого бюджету/
Код бюджету</t>
  </si>
  <si>
    <t>від_______________ №_____________________)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</si>
  <si>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“Нова українська школа” </t>
  </si>
  <si>
    <t xml:space="preserve">до рішення Київської міської ради від 05 грудня 2024 року  № 426/10234                                                               (в редакції  рішення Київської міської ради         </t>
  </si>
  <si>
    <t>Субвенція з державного бюджету місцевим бюджетам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</si>
  <si>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Додаткова дотація з державного бюджету місцевим бюджетам на компенсацію комунальним закладам, державним закладам освіти, що передані на фінансування з місцевих бюджетів, та закладам спільної власності територіальних громад області та району, що перебувають в управлінні обласних та районних рад</t>
  </si>
  <si>
    <t>Субвенція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</si>
  <si>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</si>
  <si>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Субвенція з державного бюджету місцевим бюджетам на реалізацію публічного інвестиційного проекту на модернізацію майстерень і лабораторій закладів професійної та фахової передвищої освіти, забезпечення енергоефективності, безпеки та інклюзивності освітнього простору</t>
  </si>
  <si>
    <t>0457810000</t>
  </si>
  <si>
    <t>Бюджет Криворізької міської територіальної громади</t>
  </si>
  <si>
    <t>Бюджет Конотопської міської територіальної громади</t>
  </si>
  <si>
    <t>Субвенція з державного бюджету місцевим бюджетам на реалізацію публічного інвестиційного проекту із виплати грошової компенсації за належні для отримання жилі приміщення для сімей осіб, визначених пунктами 2 - 5 частини першої статті 10-1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 пунктами 11 - 14 частини другої статті 7 Закону України "Про статус ветеранів війни, гарантії їх соціального захисту", та які потребують поліпшення житлових умов</t>
  </si>
  <si>
    <t>Субвенція з державного бюджету місцевим бюджетам на виконання окремих заходів з реалізації соціального проекту "Активні парки - локації здорової України"</t>
  </si>
  <si>
    <t>Субвенція  з  державного  бюджету  місцевим  бюджетам на забезпечення харчуванням учнів закладів загальної середньої освіти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</si>
</sst>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6"/>
      <name val="Times New Roman"/>
      <family val="1"/>
      <charset val="204"/>
    </font>
    <font>
      <sz val="16"/>
      <name val="Times New Roman"/>
      <family val="1"/>
      <charset val="204"/>
    </font>
    <font>
      <sz val="7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3" fontId="0" fillId="0" borderId="0" xfId="0" applyNumberFormat="1"/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3" fillId="0" borderId="0" xfId="0" applyFont="1"/>
    <xf numFmtId="3" fontId="9" fillId="0" borderId="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49" fontId="0" fillId="0" borderId="0" xfId="0" applyNumberFormat="1" applyAlignment="1">
      <alignment horizontal="right"/>
    </xf>
    <xf numFmtId="14" fontId="0" fillId="0" borderId="0" xfId="0" applyNumberFormat="1"/>
    <xf numFmtId="3" fontId="9" fillId="2" borderId="1" xfId="0" applyNumberFormat="1" applyFont="1" applyFill="1" applyBorder="1" applyAlignment="1">
      <alignment horizontal="right" vertical="center"/>
    </xf>
    <xf numFmtId="4" fontId="4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vertical="center"/>
    </xf>
    <xf numFmtId="1" fontId="3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tabSelected="1" view="pageBreakPreview" topLeftCell="A52" zoomScale="80" zoomScaleNormal="100" zoomScaleSheetLayoutView="80" workbookViewId="0">
      <selection activeCell="F67" sqref="F67"/>
    </sheetView>
  </sheetViews>
  <sheetFormatPr defaultRowHeight="11.25" x14ac:dyDescent="0.2"/>
  <cols>
    <col min="1" max="1" width="21.140625" style="1" customWidth="1"/>
    <col min="2" max="2" width="16.85546875" style="1" customWidth="1"/>
    <col min="3" max="3" width="81.140625" style="24" customWidth="1"/>
    <col min="4" max="4" width="59.140625" style="24" customWidth="1"/>
    <col min="5" max="5" width="20.28515625" style="4" customWidth="1"/>
    <col min="6" max="6" width="17.42578125" style="2" customWidth="1"/>
    <col min="7" max="7" width="14.5703125" style="2" customWidth="1"/>
    <col min="8" max="16384" width="9.140625" style="2"/>
  </cols>
  <sheetData>
    <row r="1" spans="1:5" ht="18.75" customHeight="1" x14ac:dyDescent="0.2">
      <c r="C1" s="2"/>
      <c r="D1" s="53" t="s">
        <v>0</v>
      </c>
      <c r="E1" s="53"/>
    </row>
    <row r="2" spans="1:5" ht="33" customHeight="1" x14ac:dyDescent="0.2">
      <c r="C2" s="2"/>
      <c r="D2" s="54" t="s">
        <v>42</v>
      </c>
      <c r="E2" s="54"/>
    </row>
    <row r="3" spans="1:5" ht="19.5" customHeight="1" x14ac:dyDescent="0.2">
      <c r="C3" s="2"/>
      <c r="D3" s="55" t="s">
        <v>40</v>
      </c>
      <c r="E3" s="55"/>
    </row>
    <row r="4" spans="1:5" ht="11.25" hidden="1" customHeight="1" x14ac:dyDescent="0.2">
      <c r="C4" s="2"/>
      <c r="D4" s="2"/>
    </row>
    <row r="5" spans="1:5" ht="11.25" hidden="1" customHeight="1" x14ac:dyDescent="0.2">
      <c r="C5" s="2"/>
      <c r="D5" s="2"/>
      <c r="E5" s="5"/>
    </row>
    <row r="6" spans="1:5" ht="11.25" hidden="1" customHeight="1" x14ac:dyDescent="0.2">
      <c r="C6" s="2"/>
      <c r="D6" s="2"/>
      <c r="E6" s="5"/>
    </row>
    <row r="7" spans="1:5" s="7" customFormat="1" ht="15.75" customHeight="1" x14ac:dyDescent="0.15">
      <c r="A7" s="6"/>
      <c r="B7" s="6"/>
      <c r="E7" s="8"/>
    </row>
    <row r="8" spans="1:5" ht="21" customHeight="1" x14ac:dyDescent="0.2">
      <c r="A8" s="56" t="s">
        <v>38</v>
      </c>
      <c r="B8" s="56"/>
      <c r="C8" s="56"/>
      <c r="D8" s="56"/>
      <c r="E8" s="56"/>
    </row>
    <row r="9" spans="1:5" ht="6" customHeight="1" x14ac:dyDescent="0.2">
      <c r="C9" s="2"/>
      <c r="D9" s="2"/>
      <c r="E9" s="5"/>
    </row>
    <row r="10" spans="1:5" ht="20.25" customHeight="1" x14ac:dyDescent="0.25">
      <c r="B10" s="57">
        <v>2600000000</v>
      </c>
      <c r="C10" s="57"/>
      <c r="D10" s="57"/>
      <c r="E10" s="57"/>
    </row>
    <row r="11" spans="1:5" ht="11.25" customHeight="1" x14ac:dyDescent="0.2">
      <c r="B11" s="41" t="s">
        <v>1</v>
      </c>
      <c r="C11" s="41"/>
      <c r="D11" s="41"/>
      <c r="E11" s="41"/>
    </row>
    <row r="12" spans="1:5" ht="3" customHeight="1" x14ac:dyDescent="0.2">
      <c r="C12" s="2"/>
      <c r="D12" s="2"/>
      <c r="E12" s="5"/>
    </row>
    <row r="13" spans="1:5" ht="18" customHeight="1" x14ac:dyDescent="0.3">
      <c r="A13" s="42" t="s">
        <v>2</v>
      </c>
      <c r="B13" s="42"/>
      <c r="C13" s="42"/>
      <c r="D13" s="42"/>
      <c r="E13" s="42"/>
    </row>
    <row r="14" spans="1:5" ht="15.75" customHeight="1" x14ac:dyDescent="0.2">
      <c r="C14" s="2"/>
      <c r="D14" s="2"/>
      <c r="E14" s="9" t="s">
        <v>3</v>
      </c>
    </row>
    <row r="15" spans="1:5" s="25" customFormat="1" ht="16.350000000000001" customHeight="1" x14ac:dyDescent="0.2">
      <c r="A15" s="43" t="s">
        <v>4</v>
      </c>
      <c r="B15" s="45" t="s">
        <v>5</v>
      </c>
      <c r="C15" s="46"/>
      <c r="D15" s="47"/>
      <c r="E15" s="51" t="s">
        <v>6</v>
      </c>
    </row>
    <row r="16" spans="1:5" s="25" customFormat="1" ht="23.25" customHeight="1" x14ac:dyDescent="0.2">
      <c r="A16" s="44"/>
      <c r="B16" s="48"/>
      <c r="C16" s="49"/>
      <c r="D16" s="50"/>
      <c r="E16" s="52"/>
    </row>
    <row r="17" spans="1:6" s="25" customFormat="1" ht="11.25" hidden="1" customHeight="1" x14ac:dyDescent="0.2">
      <c r="A17" s="17">
        <v>1</v>
      </c>
      <c r="B17" s="35">
        <v>2</v>
      </c>
      <c r="C17" s="35"/>
      <c r="D17" s="17"/>
      <c r="E17" s="17">
        <v>3</v>
      </c>
    </row>
    <row r="18" spans="1:6" s="25" customFormat="1" ht="19.5" customHeight="1" x14ac:dyDescent="0.2">
      <c r="A18" s="36" t="s">
        <v>7</v>
      </c>
      <c r="B18" s="36"/>
      <c r="C18" s="36"/>
      <c r="D18" s="36"/>
      <c r="E18" s="37"/>
    </row>
    <row r="19" spans="1:6" s="5" customFormat="1" ht="42" customHeight="1" x14ac:dyDescent="0.25">
      <c r="A19" s="10">
        <v>41021000</v>
      </c>
      <c r="B19" s="38" t="s">
        <v>8</v>
      </c>
      <c r="C19" s="39"/>
      <c r="D19" s="40"/>
      <c r="E19" s="26">
        <v>78297900</v>
      </c>
    </row>
    <row r="20" spans="1:6" s="5" customFormat="1" ht="18.75" customHeight="1" x14ac:dyDescent="0.25">
      <c r="A20" s="10">
        <v>9900000000</v>
      </c>
      <c r="B20" s="38" t="s">
        <v>9</v>
      </c>
      <c r="C20" s="39"/>
      <c r="D20" s="40"/>
      <c r="E20" s="11">
        <f>E19</f>
        <v>78297900</v>
      </c>
    </row>
    <row r="21" spans="1:6" s="5" customFormat="1" ht="56.25" customHeight="1" x14ac:dyDescent="0.25">
      <c r="A21" s="10">
        <v>41021300</v>
      </c>
      <c r="B21" s="58" t="s">
        <v>44</v>
      </c>
      <c r="C21" s="59"/>
      <c r="D21" s="60"/>
      <c r="E21" s="32">
        <f>63381+82238+163165</f>
        <v>308784</v>
      </c>
    </row>
    <row r="22" spans="1:6" s="5" customFormat="1" ht="15.75" x14ac:dyDescent="0.25">
      <c r="A22" s="10">
        <v>9900000000</v>
      </c>
      <c r="B22" s="38" t="s">
        <v>9</v>
      </c>
      <c r="C22" s="39"/>
      <c r="D22" s="40"/>
      <c r="E22" s="11">
        <f>E21</f>
        <v>308784</v>
      </c>
    </row>
    <row r="23" spans="1:6" s="5" customFormat="1" ht="120.75" customHeight="1" x14ac:dyDescent="0.25">
      <c r="A23" s="10">
        <v>41030800</v>
      </c>
      <c r="B23" s="58" t="s">
        <v>51</v>
      </c>
      <c r="C23" s="59"/>
      <c r="D23" s="60"/>
      <c r="E23" s="26">
        <v>340396626</v>
      </c>
    </row>
    <row r="24" spans="1:6" s="5" customFormat="1" ht="15.75" x14ac:dyDescent="0.25">
      <c r="A24" s="10">
        <v>9900000000</v>
      </c>
      <c r="B24" s="38" t="s">
        <v>9</v>
      </c>
      <c r="C24" s="39"/>
      <c r="D24" s="40"/>
      <c r="E24" s="11">
        <f>E23</f>
        <v>340396626</v>
      </c>
    </row>
    <row r="25" spans="1:6" s="5" customFormat="1" ht="24" customHeight="1" x14ac:dyDescent="0.25">
      <c r="A25" s="10">
        <v>41031100</v>
      </c>
      <c r="B25" s="38" t="s">
        <v>53</v>
      </c>
      <c r="C25" s="39"/>
      <c r="D25" s="40"/>
      <c r="E25" s="26">
        <v>232234600</v>
      </c>
    </row>
    <row r="26" spans="1:6" s="5" customFormat="1" ht="15.75" x14ac:dyDescent="0.25">
      <c r="A26" s="10">
        <v>9900000000</v>
      </c>
      <c r="B26" s="38" t="s">
        <v>9</v>
      </c>
      <c r="C26" s="39"/>
      <c r="D26" s="40"/>
      <c r="E26" s="11">
        <f>E25</f>
        <v>232234600</v>
      </c>
    </row>
    <row r="27" spans="1:6" s="5" customFormat="1" ht="31.5" customHeight="1" x14ac:dyDescent="0.25">
      <c r="A27" s="10">
        <v>41032900</v>
      </c>
      <c r="B27" s="58" t="s">
        <v>52</v>
      </c>
      <c r="C27" s="59"/>
      <c r="D27" s="60"/>
      <c r="E27" s="26">
        <v>790560</v>
      </c>
    </row>
    <row r="28" spans="1:6" s="5" customFormat="1" ht="15.75" x14ac:dyDescent="0.25">
      <c r="A28" s="10">
        <v>9900000000</v>
      </c>
      <c r="B28" s="38" t="s">
        <v>9</v>
      </c>
      <c r="C28" s="39"/>
      <c r="D28" s="40"/>
      <c r="E28" s="11">
        <f>E27</f>
        <v>790560</v>
      </c>
    </row>
    <row r="29" spans="1:6" s="5" customFormat="1" ht="21" customHeight="1" x14ac:dyDescent="0.25">
      <c r="A29" s="10">
        <v>41033000</v>
      </c>
      <c r="B29" s="38" t="s">
        <v>10</v>
      </c>
      <c r="C29" s="39"/>
      <c r="D29" s="40"/>
      <c r="E29" s="26">
        <f>68128400+7998500</f>
        <v>76126900</v>
      </c>
    </row>
    <row r="30" spans="1:6" s="5" customFormat="1" ht="17.25" customHeight="1" x14ac:dyDescent="0.25">
      <c r="A30" s="10">
        <v>9900000000</v>
      </c>
      <c r="B30" s="38" t="s">
        <v>9</v>
      </c>
      <c r="C30" s="39"/>
      <c r="D30" s="40"/>
      <c r="E30" s="11">
        <f>E29</f>
        <v>76126900</v>
      </c>
    </row>
    <row r="31" spans="1:6" s="5" customFormat="1" ht="54" customHeight="1" x14ac:dyDescent="0.25">
      <c r="A31" s="10">
        <v>41033600</v>
      </c>
      <c r="B31" s="38" t="s">
        <v>45</v>
      </c>
      <c r="C31" s="39"/>
      <c r="D31" s="40"/>
      <c r="E31" s="26">
        <f>318500+25031500</f>
        <v>25350000</v>
      </c>
    </row>
    <row r="32" spans="1:6" s="5" customFormat="1" ht="15.75" x14ac:dyDescent="0.25">
      <c r="A32" s="10">
        <v>9900000000</v>
      </c>
      <c r="B32" s="38" t="s">
        <v>9</v>
      </c>
      <c r="C32" s="39"/>
      <c r="D32" s="40"/>
      <c r="E32" s="11">
        <f>E31</f>
        <v>25350000</v>
      </c>
      <c r="F32" s="34"/>
    </row>
    <row r="33" spans="1:6" s="5" customFormat="1" ht="34.5" customHeight="1" x14ac:dyDescent="0.25">
      <c r="A33" s="10">
        <v>41033800</v>
      </c>
      <c r="B33" s="38" t="s">
        <v>47</v>
      </c>
      <c r="C33" s="39"/>
      <c r="D33" s="40"/>
      <c r="E33" s="26">
        <v>19006830</v>
      </c>
    </row>
    <row r="34" spans="1:6" s="5" customFormat="1" ht="17.25" customHeight="1" x14ac:dyDescent="0.25">
      <c r="A34" s="10">
        <v>9900000000</v>
      </c>
      <c r="B34" s="38" t="s">
        <v>9</v>
      </c>
      <c r="C34" s="39"/>
      <c r="D34" s="40"/>
      <c r="E34" s="11">
        <f>E33</f>
        <v>19006830</v>
      </c>
    </row>
    <row r="35" spans="1:6" s="5" customFormat="1" ht="22.5" customHeight="1" x14ac:dyDescent="0.25">
      <c r="A35" s="10">
        <v>41033900</v>
      </c>
      <c r="B35" s="38" t="s">
        <v>11</v>
      </c>
      <c r="C35" s="39"/>
      <c r="D35" s="40"/>
      <c r="E35" s="26">
        <f>4285941100+2137545900</f>
        <v>6423487000</v>
      </c>
      <c r="F35" s="34"/>
    </row>
    <row r="36" spans="1:6" s="5" customFormat="1" ht="15.75" x14ac:dyDescent="0.25">
      <c r="A36" s="10">
        <v>9900000000</v>
      </c>
      <c r="B36" s="38" t="s">
        <v>9</v>
      </c>
      <c r="C36" s="39"/>
      <c r="D36" s="40"/>
      <c r="E36" s="12">
        <f>E35</f>
        <v>6423487000</v>
      </c>
    </row>
    <row r="37" spans="1:6" ht="49.5" customHeight="1" x14ac:dyDescent="0.2">
      <c r="A37" s="10">
        <v>41034400</v>
      </c>
      <c r="B37" s="38" t="s">
        <v>12</v>
      </c>
      <c r="C37" s="39"/>
      <c r="D37" s="40"/>
      <c r="E37" s="26">
        <v>1830600</v>
      </c>
    </row>
    <row r="38" spans="1:6" s="5" customFormat="1" ht="19.5" customHeight="1" x14ac:dyDescent="0.25">
      <c r="A38" s="10">
        <v>9900000000</v>
      </c>
      <c r="B38" s="38" t="s">
        <v>9</v>
      </c>
      <c r="C38" s="39"/>
      <c r="D38" s="40"/>
      <c r="E38" s="11">
        <f>E37</f>
        <v>1830600</v>
      </c>
    </row>
    <row r="39" spans="1:6" s="5" customFormat="1" ht="18" customHeight="1" x14ac:dyDescent="0.25">
      <c r="A39" s="10">
        <v>41035400</v>
      </c>
      <c r="B39" s="38" t="s">
        <v>13</v>
      </c>
      <c r="C39" s="39"/>
      <c r="D39" s="40"/>
      <c r="E39" s="26">
        <v>20464200</v>
      </c>
    </row>
    <row r="40" spans="1:6" s="5" customFormat="1" ht="21" customHeight="1" x14ac:dyDescent="0.25">
      <c r="A40" s="10">
        <v>99000000000</v>
      </c>
      <c r="B40" s="38" t="s">
        <v>9</v>
      </c>
      <c r="C40" s="39"/>
      <c r="D40" s="40"/>
      <c r="E40" s="11">
        <f>E39</f>
        <v>20464200</v>
      </c>
    </row>
    <row r="41" spans="1:6" s="5" customFormat="1" ht="35.25" customHeight="1" x14ac:dyDescent="0.25">
      <c r="A41" s="10">
        <v>41035800</v>
      </c>
      <c r="B41" s="38" t="s">
        <v>43</v>
      </c>
      <c r="C41" s="39"/>
      <c r="D41" s="40"/>
      <c r="E41" s="26">
        <f>5774500+109008+11627600+61547</f>
        <v>17572655</v>
      </c>
      <c r="F41" s="34"/>
    </row>
    <row r="42" spans="1:6" s="5" customFormat="1" ht="21" customHeight="1" x14ac:dyDescent="0.25">
      <c r="A42" s="10">
        <v>99000000000</v>
      </c>
      <c r="B42" s="38" t="s">
        <v>9</v>
      </c>
      <c r="C42" s="39"/>
      <c r="D42" s="40"/>
      <c r="E42" s="11">
        <f>E41</f>
        <v>17572655</v>
      </c>
    </row>
    <row r="43" spans="1:6" s="5" customFormat="1" ht="36" customHeight="1" x14ac:dyDescent="0.25">
      <c r="A43" s="10">
        <v>41036000</v>
      </c>
      <c r="B43" s="58" t="s">
        <v>41</v>
      </c>
      <c r="C43" s="59"/>
      <c r="D43" s="60"/>
      <c r="E43" s="26">
        <v>151682200</v>
      </c>
    </row>
    <row r="44" spans="1:6" s="5" customFormat="1" ht="19.5" customHeight="1" x14ac:dyDescent="0.25">
      <c r="A44" s="10">
        <v>9900000000</v>
      </c>
      <c r="B44" s="38" t="s">
        <v>9</v>
      </c>
      <c r="C44" s="39"/>
      <c r="D44" s="40"/>
      <c r="E44" s="11">
        <f>E43</f>
        <v>151682200</v>
      </c>
    </row>
    <row r="45" spans="1:6" s="5" customFormat="1" ht="21.75" customHeight="1" x14ac:dyDescent="0.25">
      <c r="A45" s="10">
        <v>41036300</v>
      </c>
      <c r="B45" s="58" t="s">
        <v>46</v>
      </c>
      <c r="C45" s="59"/>
      <c r="D45" s="60"/>
      <c r="E45" s="26">
        <f>317074000+412378100</f>
        <v>729452100</v>
      </c>
    </row>
    <row r="46" spans="1:6" s="5" customFormat="1" ht="20.25" customHeight="1" x14ac:dyDescent="0.25">
      <c r="A46" s="10">
        <v>9900000000</v>
      </c>
      <c r="B46" s="58" t="s">
        <v>9</v>
      </c>
      <c r="C46" s="59"/>
      <c r="D46" s="60"/>
      <c r="E46" s="26">
        <f>E45</f>
        <v>729452100</v>
      </c>
    </row>
    <row r="47" spans="1:6" s="5" customFormat="1" ht="26.25" customHeight="1" x14ac:dyDescent="0.25">
      <c r="A47" s="10">
        <v>41037200</v>
      </c>
      <c r="B47" s="58" t="s">
        <v>37</v>
      </c>
      <c r="C47" s="59"/>
      <c r="D47" s="60"/>
      <c r="E47" s="26">
        <v>8997000</v>
      </c>
    </row>
    <row r="48" spans="1:6" s="5" customFormat="1" ht="15.75" x14ac:dyDescent="0.25">
      <c r="A48" s="10">
        <v>9900000000</v>
      </c>
      <c r="B48" s="58" t="s">
        <v>9</v>
      </c>
      <c r="C48" s="59"/>
      <c r="D48" s="60"/>
      <c r="E48" s="26">
        <f>E47</f>
        <v>8997000</v>
      </c>
    </row>
    <row r="49" spans="1:7" s="5" customFormat="1" ht="15.75" x14ac:dyDescent="0.25">
      <c r="A49" s="37" t="s">
        <v>14</v>
      </c>
      <c r="B49" s="37"/>
      <c r="C49" s="37"/>
      <c r="D49" s="37"/>
      <c r="E49" s="37"/>
    </row>
    <row r="50" spans="1:7" s="5" customFormat="1" ht="15.75" x14ac:dyDescent="0.25">
      <c r="A50" s="10">
        <v>41033900</v>
      </c>
      <c r="B50" s="38" t="s">
        <v>11</v>
      </c>
      <c r="C50" s="39"/>
      <c r="D50" s="40"/>
      <c r="E50" s="26">
        <f>21786390+82546600</f>
        <v>104332990</v>
      </c>
    </row>
    <row r="51" spans="1:7" s="5" customFormat="1" ht="15.75" x14ac:dyDescent="0.25">
      <c r="A51" s="10">
        <v>9900000000</v>
      </c>
      <c r="B51" s="38" t="s">
        <v>9</v>
      </c>
      <c r="C51" s="39"/>
      <c r="D51" s="40"/>
      <c r="E51" s="11">
        <f>E50</f>
        <v>104332990</v>
      </c>
    </row>
    <row r="52" spans="1:7" s="5" customFormat="1" ht="18" customHeight="1" x14ac:dyDescent="0.25">
      <c r="A52" s="10">
        <v>41035400</v>
      </c>
      <c r="B52" s="38" t="s">
        <v>13</v>
      </c>
      <c r="C52" s="39"/>
      <c r="D52" s="40"/>
      <c r="E52" s="26">
        <v>14465096</v>
      </c>
    </row>
    <row r="53" spans="1:7" s="5" customFormat="1" ht="21" customHeight="1" x14ac:dyDescent="0.25">
      <c r="A53" s="10">
        <v>99000000000</v>
      </c>
      <c r="B53" s="38" t="s">
        <v>9</v>
      </c>
      <c r="C53" s="39"/>
      <c r="D53" s="40"/>
      <c r="E53" s="11">
        <f>E52</f>
        <v>14465096</v>
      </c>
    </row>
    <row r="54" spans="1:7" s="8" customFormat="1" ht="21.75" customHeight="1" x14ac:dyDescent="0.25">
      <c r="A54" s="13" t="s">
        <v>15</v>
      </c>
      <c r="B54" s="36" t="s">
        <v>16</v>
      </c>
      <c r="C54" s="61"/>
      <c r="D54" s="62"/>
      <c r="E54" s="11">
        <f>E55+E56</f>
        <v>8244796041</v>
      </c>
      <c r="F54" s="33"/>
      <c r="G54" s="33"/>
    </row>
    <row r="55" spans="1:7" s="5" customFormat="1" ht="16.5" customHeight="1" x14ac:dyDescent="0.25">
      <c r="A55" s="13" t="s">
        <v>15</v>
      </c>
      <c r="B55" s="36" t="s">
        <v>17</v>
      </c>
      <c r="C55" s="61"/>
      <c r="D55" s="62"/>
      <c r="E55" s="11">
        <f>E20+E22+E24+E28+E30+E32+E34+E36+E38+E40+E42+E44+E46+E48+E26</f>
        <v>8125997955</v>
      </c>
    </row>
    <row r="56" spans="1:7" ht="18" customHeight="1" x14ac:dyDescent="0.25">
      <c r="A56" s="13" t="s">
        <v>15</v>
      </c>
      <c r="B56" s="63" t="s">
        <v>18</v>
      </c>
      <c r="C56" s="64"/>
      <c r="D56" s="65"/>
      <c r="E56" s="11">
        <f>E51+E53</f>
        <v>118798086</v>
      </c>
    </row>
    <row r="57" spans="1:7" ht="15.75" hidden="1" x14ac:dyDescent="0.2">
      <c r="A57" s="14"/>
      <c r="B57" s="66"/>
      <c r="C57" s="66"/>
      <c r="D57" s="66"/>
      <c r="E57" s="15"/>
    </row>
    <row r="58" spans="1:7" ht="15.75" x14ac:dyDescent="0.2">
      <c r="A58" s="14"/>
      <c r="B58" s="67"/>
      <c r="C58" s="67"/>
      <c r="D58" s="67"/>
      <c r="E58" s="3"/>
    </row>
    <row r="59" spans="1:7" customFormat="1" ht="18.75" x14ac:dyDescent="0.3">
      <c r="A59" s="42" t="s">
        <v>19</v>
      </c>
      <c r="B59" s="42"/>
      <c r="C59" s="42"/>
      <c r="D59" s="42"/>
      <c r="E59" s="42"/>
    </row>
    <row r="60" spans="1:7" customFormat="1" ht="15" customHeight="1" x14ac:dyDescent="0.25">
      <c r="A60" s="16"/>
      <c r="B60" s="68"/>
      <c r="C60" s="68"/>
      <c r="D60" s="68"/>
      <c r="E60" s="9" t="s">
        <v>3</v>
      </c>
    </row>
    <row r="61" spans="1:7" customFormat="1" ht="15" customHeight="1" x14ac:dyDescent="0.25">
      <c r="A61" s="69" t="s">
        <v>39</v>
      </c>
      <c r="B61" s="71" t="s">
        <v>36</v>
      </c>
      <c r="C61" s="73" t="s">
        <v>20</v>
      </c>
      <c r="D61" s="74"/>
      <c r="E61" s="77" t="s">
        <v>6</v>
      </c>
    </row>
    <row r="62" spans="1:7" customFormat="1" ht="27" customHeight="1" x14ac:dyDescent="0.25">
      <c r="A62" s="70"/>
      <c r="B62" s="72"/>
      <c r="C62" s="75"/>
      <c r="D62" s="76"/>
      <c r="E62" s="78"/>
    </row>
    <row r="63" spans="1:7" customFormat="1" ht="14.25" hidden="1" customHeight="1" x14ac:dyDescent="0.25">
      <c r="A63" s="17">
        <v>1</v>
      </c>
      <c r="B63" s="17">
        <v>2</v>
      </c>
      <c r="C63" s="79">
        <v>3</v>
      </c>
      <c r="D63" s="80"/>
      <c r="E63" s="17">
        <v>4</v>
      </c>
    </row>
    <row r="64" spans="1:7" customFormat="1" ht="16.5" customHeight="1" x14ac:dyDescent="0.25">
      <c r="A64" s="18"/>
      <c r="B64" s="36" t="s">
        <v>7</v>
      </c>
      <c r="C64" s="61"/>
      <c r="D64" s="61"/>
      <c r="E64" s="62"/>
    </row>
    <row r="65" spans="1:6" customFormat="1" ht="15.75" x14ac:dyDescent="0.25">
      <c r="A65" s="19" t="s">
        <v>21</v>
      </c>
      <c r="B65" s="13">
        <v>9150</v>
      </c>
      <c r="C65" s="81" t="s">
        <v>22</v>
      </c>
      <c r="D65" s="82"/>
      <c r="E65" s="26">
        <f>E66</f>
        <v>5000000</v>
      </c>
    </row>
    <row r="66" spans="1:6" customFormat="1" ht="15.75" x14ac:dyDescent="0.25">
      <c r="A66" s="13">
        <v>1055000000</v>
      </c>
      <c r="B66" s="13"/>
      <c r="C66" s="81" t="s">
        <v>23</v>
      </c>
      <c r="D66" s="82"/>
      <c r="E66" s="11">
        <v>5000000</v>
      </c>
    </row>
    <row r="67" spans="1:6" customFormat="1" ht="18.75" customHeight="1" x14ac:dyDescent="0.25">
      <c r="A67" s="19" t="s">
        <v>21</v>
      </c>
      <c r="B67" s="13">
        <v>9150</v>
      </c>
      <c r="C67" s="81" t="s">
        <v>22</v>
      </c>
      <c r="D67" s="82"/>
      <c r="E67" s="26">
        <f>E68</f>
        <v>5000000</v>
      </c>
      <c r="F67" s="20"/>
    </row>
    <row r="68" spans="1:6" customFormat="1" ht="18.75" customHeight="1" x14ac:dyDescent="0.25">
      <c r="A68" s="13">
        <v>1056700000</v>
      </c>
      <c r="B68" s="13"/>
      <c r="C68" s="81" t="s">
        <v>24</v>
      </c>
      <c r="D68" s="82"/>
      <c r="E68" s="11">
        <v>5000000</v>
      </c>
      <c r="F68" s="20"/>
    </row>
    <row r="69" spans="1:6" customFormat="1" ht="15.75" x14ac:dyDescent="0.25">
      <c r="A69" s="19" t="s">
        <v>21</v>
      </c>
      <c r="B69" s="13">
        <v>9150</v>
      </c>
      <c r="C69" s="81" t="s">
        <v>22</v>
      </c>
      <c r="D69" s="82"/>
      <c r="E69" s="26">
        <f>E70</f>
        <v>8000000</v>
      </c>
    </row>
    <row r="70" spans="1:6" customFormat="1" ht="15.75" x14ac:dyDescent="0.25">
      <c r="A70" s="19" t="s">
        <v>48</v>
      </c>
      <c r="B70" s="13"/>
      <c r="C70" s="81" t="s">
        <v>49</v>
      </c>
      <c r="D70" s="82"/>
      <c r="E70" s="11">
        <v>8000000</v>
      </c>
      <c r="F70" s="20"/>
    </row>
    <row r="71" spans="1:6" customFormat="1" ht="15.75" x14ac:dyDescent="0.25">
      <c r="A71" s="19" t="s">
        <v>30</v>
      </c>
      <c r="B71" s="13">
        <v>9770</v>
      </c>
      <c r="C71" s="81" t="s">
        <v>31</v>
      </c>
      <c r="D71" s="82"/>
      <c r="E71" s="11">
        <f>E72</f>
        <v>14000000</v>
      </c>
      <c r="F71" s="20"/>
    </row>
    <row r="72" spans="1:6" customFormat="1" ht="15.75" x14ac:dyDescent="0.25">
      <c r="A72" s="19" t="s">
        <v>35</v>
      </c>
      <c r="B72" s="13"/>
      <c r="C72" s="81" t="s">
        <v>50</v>
      </c>
      <c r="D72" s="82"/>
      <c r="E72" s="11">
        <v>14000000</v>
      </c>
      <c r="F72" s="20"/>
    </row>
    <row r="73" spans="1:6" customFormat="1" ht="15.75" x14ac:dyDescent="0.25">
      <c r="A73" s="19" t="s">
        <v>30</v>
      </c>
      <c r="B73" s="13">
        <v>9770</v>
      </c>
      <c r="C73" s="81" t="s">
        <v>31</v>
      </c>
      <c r="D73" s="82"/>
      <c r="E73" s="11">
        <f>E74</f>
        <v>6600000</v>
      </c>
      <c r="F73" s="20"/>
    </row>
    <row r="74" spans="1:6" customFormat="1" ht="15.75" x14ac:dyDescent="0.25">
      <c r="A74" s="13">
        <v>1053800000</v>
      </c>
      <c r="B74" s="22"/>
      <c r="C74" s="84" t="s">
        <v>32</v>
      </c>
      <c r="D74" s="85"/>
      <c r="E74" s="11">
        <v>6600000</v>
      </c>
      <c r="F74" s="20"/>
    </row>
    <row r="75" spans="1:6" customFormat="1" ht="15.75" x14ac:dyDescent="0.25">
      <c r="A75" s="13">
        <v>3019800</v>
      </c>
      <c r="B75" s="13">
        <v>9800</v>
      </c>
      <c r="C75" s="38" t="s">
        <v>25</v>
      </c>
      <c r="D75" s="40"/>
      <c r="E75" s="26">
        <f>E76</f>
        <v>6308960000</v>
      </c>
      <c r="F75" s="20"/>
    </row>
    <row r="76" spans="1:6" customFormat="1" ht="15.75" x14ac:dyDescent="0.25">
      <c r="A76" s="21">
        <v>9900000000</v>
      </c>
      <c r="B76" s="13"/>
      <c r="C76" s="81" t="s">
        <v>9</v>
      </c>
      <c r="D76" s="82"/>
      <c r="E76" s="12">
        <f>2420755000+400000000+2788000000+700205000</f>
        <v>6308960000</v>
      </c>
      <c r="F76" s="20"/>
    </row>
    <row r="77" spans="1:6" customFormat="1" ht="51" customHeight="1" x14ac:dyDescent="0.25">
      <c r="A77" s="13">
        <v>3719820</v>
      </c>
      <c r="B77" s="13">
        <v>9820</v>
      </c>
      <c r="C77" s="38" t="s">
        <v>29</v>
      </c>
      <c r="D77" s="40"/>
      <c r="E77" s="26">
        <f>E78</f>
        <v>10000000</v>
      </c>
      <c r="F77" s="20"/>
    </row>
    <row r="78" spans="1:6" customFormat="1" ht="21.75" customHeight="1" x14ac:dyDescent="0.25">
      <c r="A78" s="21">
        <v>9900000000</v>
      </c>
      <c r="B78" s="28"/>
      <c r="C78" s="81" t="s">
        <v>9</v>
      </c>
      <c r="D78" s="82"/>
      <c r="E78" s="11">
        <v>10000000</v>
      </c>
      <c r="F78" s="20"/>
    </row>
    <row r="79" spans="1:6" customFormat="1" ht="15.75" x14ac:dyDescent="0.25">
      <c r="A79" s="18"/>
      <c r="B79" s="36" t="s">
        <v>14</v>
      </c>
      <c r="C79" s="61"/>
      <c r="D79" s="61"/>
      <c r="E79" s="62"/>
    </row>
    <row r="80" spans="1:6" customFormat="1" ht="15.75" hidden="1" x14ac:dyDescent="0.25">
      <c r="A80" s="19" t="s">
        <v>30</v>
      </c>
      <c r="B80" s="13">
        <v>9770</v>
      </c>
      <c r="C80" s="38" t="s">
        <v>31</v>
      </c>
      <c r="D80" s="83"/>
      <c r="E80" s="26"/>
    </row>
    <row r="81" spans="1:7" customFormat="1" ht="15.75" hidden="1" x14ac:dyDescent="0.25">
      <c r="A81" s="13">
        <v>1053800000</v>
      </c>
      <c r="B81" s="13"/>
      <c r="C81" s="38" t="s">
        <v>32</v>
      </c>
      <c r="D81" s="83"/>
      <c r="E81" s="11">
        <v>0</v>
      </c>
    </row>
    <row r="82" spans="1:7" customFormat="1" ht="15.75" hidden="1" x14ac:dyDescent="0.25">
      <c r="A82" s="19" t="s">
        <v>30</v>
      </c>
      <c r="B82" s="13">
        <v>9770</v>
      </c>
      <c r="C82" s="38" t="s">
        <v>31</v>
      </c>
      <c r="D82" s="83"/>
      <c r="E82" s="26"/>
    </row>
    <row r="83" spans="1:7" customFormat="1" ht="15.75" hidden="1" x14ac:dyDescent="0.25">
      <c r="A83" s="19" t="s">
        <v>33</v>
      </c>
      <c r="B83" s="13"/>
      <c r="C83" s="38" t="s">
        <v>34</v>
      </c>
      <c r="D83" s="83"/>
      <c r="E83" s="11">
        <v>0</v>
      </c>
    </row>
    <row r="84" spans="1:7" customFormat="1" ht="15.75" hidden="1" x14ac:dyDescent="0.25">
      <c r="A84" s="19"/>
      <c r="B84" s="13"/>
      <c r="C84" s="38"/>
      <c r="D84" s="83"/>
      <c r="E84" s="26"/>
    </row>
    <row r="85" spans="1:7" customFormat="1" ht="15.75" hidden="1" x14ac:dyDescent="0.25">
      <c r="A85" s="19"/>
      <c r="B85" s="13"/>
      <c r="C85" s="27"/>
      <c r="D85" s="29"/>
      <c r="E85" s="11"/>
    </row>
    <row r="86" spans="1:7" customFormat="1" ht="15.75" x14ac:dyDescent="0.25">
      <c r="A86" s="13">
        <v>3019800</v>
      </c>
      <c r="B86" s="13">
        <v>9800</v>
      </c>
      <c r="C86" s="38" t="s">
        <v>25</v>
      </c>
      <c r="D86" s="40"/>
      <c r="E86" s="26">
        <f>E87</f>
        <v>4057997000</v>
      </c>
      <c r="F86" s="20"/>
    </row>
    <row r="87" spans="1:7" customFormat="1" ht="15.75" x14ac:dyDescent="0.25">
      <c r="A87" s="21">
        <v>9900000000</v>
      </c>
      <c r="B87" s="13"/>
      <c r="C87" s="81" t="s">
        <v>9</v>
      </c>
      <c r="D87" s="82"/>
      <c r="E87" s="12">
        <f>2965000000+7000000+100000000+697000000+91300000+197697000</f>
        <v>4057997000</v>
      </c>
      <c r="F87" s="30"/>
      <c r="G87" s="31"/>
    </row>
    <row r="88" spans="1:7" customFormat="1" ht="15.75" x14ac:dyDescent="0.25">
      <c r="A88" s="18" t="s">
        <v>15</v>
      </c>
      <c r="B88" s="13" t="s">
        <v>15</v>
      </c>
      <c r="C88" s="63" t="s">
        <v>26</v>
      </c>
      <c r="D88" s="65"/>
      <c r="E88" s="11">
        <f>E89+E90</f>
        <v>10415557000</v>
      </c>
    </row>
    <row r="89" spans="1:7" customFormat="1" ht="18" customHeight="1" x14ac:dyDescent="0.25">
      <c r="A89" s="18" t="s">
        <v>15</v>
      </c>
      <c r="B89" s="13" t="s">
        <v>15</v>
      </c>
      <c r="C89" s="63" t="s">
        <v>17</v>
      </c>
      <c r="D89" s="65"/>
      <c r="E89" s="11">
        <f>E65+E67+E69+E75+E77+E71+E73</f>
        <v>6357560000</v>
      </c>
    </row>
    <row r="90" spans="1:7" customFormat="1" ht="18" customHeight="1" x14ac:dyDescent="0.25">
      <c r="A90" s="18" t="s">
        <v>15</v>
      </c>
      <c r="B90" s="13" t="s">
        <v>15</v>
      </c>
      <c r="C90" s="63" t="s">
        <v>18</v>
      </c>
      <c r="D90" s="64"/>
      <c r="E90" s="11">
        <f>E84+E86</f>
        <v>4057997000</v>
      </c>
    </row>
    <row r="91" spans="1:7" customFormat="1" ht="15" hidden="1" x14ac:dyDescent="0.25">
      <c r="A91" s="18"/>
      <c r="B91" s="22"/>
      <c r="C91" s="87"/>
      <c r="D91" s="88"/>
      <c r="E91" s="22"/>
    </row>
    <row r="92" spans="1:7" customFormat="1" ht="15" hidden="1" x14ac:dyDescent="0.25">
      <c r="A92" s="18"/>
      <c r="B92" s="22"/>
      <c r="C92" s="87"/>
      <c r="D92" s="88"/>
      <c r="E92" s="22"/>
    </row>
    <row r="93" spans="1:7" customFormat="1" ht="5.25" customHeight="1" x14ac:dyDescent="0.25">
      <c r="A93" s="16"/>
      <c r="B93" s="23"/>
      <c r="C93" s="23"/>
      <c r="D93" s="23"/>
      <c r="E93" s="23"/>
    </row>
    <row r="94" spans="1:7" customFormat="1" ht="3.75" customHeight="1" x14ac:dyDescent="0.25">
      <c r="A94" s="16"/>
      <c r="B94" s="23"/>
      <c r="C94" s="23"/>
      <c r="D94" s="23"/>
      <c r="E94" s="23"/>
    </row>
    <row r="95" spans="1:7" ht="2.25" customHeight="1" x14ac:dyDescent="0.2">
      <c r="A95" s="14"/>
      <c r="B95" s="14"/>
      <c r="C95" s="89" t="s">
        <v>27</v>
      </c>
      <c r="D95" s="89"/>
      <c r="E95" s="15"/>
    </row>
    <row r="96" spans="1:7" ht="80.25" customHeight="1" x14ac:dyDescent="0.25">
      <c r="A96" s="86" t="s">
        <v>28</v>
      </c>
      <c r="B96" s="86"/>
      <c r="C96" s="89"/>
      <c r="D96" s="89"/>
      <c r="E96" s="15"/>
    </row>
    <row r="97" spans="3:5" ht="11.25" customHeight="1" x14ac:dyDescent="0.2">
      <c r="C97" s="2"/>
      <c r="D97" s="2"/>
      <c r="E97" s="5"/>
    </row>
  </sheetData>
  <mergeCells count="88">
    <mergeCell ref="B52:D52"/>
    <mergeCell ref="B53:D53"/>
    <mergeCell ref="A96:B96"/>
    <mergeCell ref="C87:D87"/>
    <mergeCell ref="C88:D88"/>
    <mergeCell ref="C89:D89"/>
    <mergeCell ref="C90:D90"/>
    <mergeCell ref="C91:D91"/>
    <mergeCell ref="C92:D92"/>
    <mergeCell ref="C82:D82"/>
    <mergeCell ref="C83:D83"/>
    <mergeCell ref="C84:D84"/>
    <mergeCell ref="C86:D86"/>
    <mergeCell ref="C95:D96"/>
    <mergeCell ref="C77:D77"/>
    <mergeCell ref="C78:D78"/>
    <mergeCell ref="B79:E79"/>
    <mergeCell ref="C80:D80"/>
    <mergeCell ref="C81:D81"/>
    <mergeCell ref="C68:D68"/>
    <mergeCell ref="C69:D69"/>
    <mergeCell ref="C70:D70"/>
    <mergeCell ref="C75:D75"/>
    <mergeCell ref="C76:D76"/>
    <mergeCell ref="C71:D71"/>
    <mergeCell ref="C72:D72"/>
    <mergeCell ref="C73:D73"/>
    <mergeCell ref="C74:D74"/>
    <mergeCell ref="C63:D63"/>
    <mergeCell ref="B64:E64"/>
    <mergeCell ref="C65:D65"/>
    <mergeCell ref="C66:D66"/>
    <mergeCell ref="C67:D67"/>
    <mergeCell ref="B60:D60"/>
    <mergeCell ref="A61:A62"/>
    <mergeCell ref="B61:B62"/>
    <mergeCell ref="C61:D62"/>
    <mergeCell ref="E61:E62"/>
    <mergeCell ref="B54:D54"/>
    <mergeCell ref="B55:D55"/>
    <mergeCell ref="B56:D56"/>
    <mergeCell ref="B57:D58"/>
    <mergeCell ref="A59:E59"/>
    <mergeCell ref="B47:D47"/>
    <mergeCell ref="B48:D48"/>
    <mergeCell ref="A49:E49"/>
    <mergeCell ref="B50:D50"/>
    <mergeCell ref="B51:D51"/>
    <mergeCell ref="B44:D44"/>
    <mergeCell ref="B41:D41"/>
    <mergeCell ref="B42:D42"/>
    <mergeCell ref="B45:D45"/>
    <mergeCell ref="B46:D46"/>
    <mergeCell ref="B37:D37"/>
    <mergeCell ref="B38:D38"/>
    <mergeCell ref="B39:D39"/>
    <mergeCell ref="B40:D40"/>
    <mergeCell ref="B43:D43"/>
    <mergeCell ref="B28:D28"/>
    <mergeCell ref="B29:D29"/>
    <mergeCell ref="B30:D30"/>
    <mergeCell ref="B35:D35"/>
    <mergeCell ref="B36:D36"/>
    <mergeCell ref="B31:D31"/>
    <mergeCell ref="B32:D32"/>
    <mergeCell ref="B33:D33"/>
    <mergeCell ref="B34:D34"/>
    <mergeCell ref="B21:D21"/>
    <mergeCell ref="B22:D22"/>
    <mergeCell ref="B23:D23"/>
    <mergeCell ref="B24:D24"/>
    <mergeCell ref="B27:D27"/>
    <mergeCell ref="B25:D25"/>
    <mergeCell ref="B26:D26"/>
    <mergeCell ref="D1:E1"/>
    <mergeCell ref="D2:E2"/>
    <mergeCell ref="D3:E3"/>
    <mergeCell ref="A8:E8"/>
    <mergeCell ref="B10:E10"/>
    <mergeCell ref="B17:C17"/>
    <mergeCell ref="A18:E18"/>
    <mergeCell ref="B19:D19"/>
    <mergeCell ref="B20:D20"/>
    <mergeCell ref="B11:E11"/>
    <mergeCell ref="A13:E13"/>
    <mergeCell ref="A15:A16"/>
    <mergeCell ref="B15:D16"/>
    <mergeCell ref="E15:E16"/>
  </mergeCells>
  <printOptions horizontalCentered="1"/>
  <pageMargins left="0.31496062992125984" right="0.31496062992125984" top="0.62992125984251968" bottom="0.43307086614173229" header="0.31496062992125984" footer="0.31496062992125984"/>
  <pageSetup paperSize="9" scale="69" orientation="landscape" r:id="rId1"/>
  <headerFooter>
    <oddFooter>&amp;R&amp;P</oddFooter>
  </headerFooter>
  <rowBreaks count="2" manualBreakCount="2">
    <brk id="34" max="4" man="1"/>
    <brk id="70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2025 листопад</vt:lpstr>
      <vt:lpstr>'2025 листопад'!Заголовки_для_печати</vt:lpstr>
      <vt:lpstr>'2025 листопад'!Область_печати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Г. Сошко</dc:creator>
  <cp:lastModifiedBy>Надія А. Пилипчук</cp:lastModifiedBy>
  <cp:lastPrinted>2025-11-28T06:21:48Z</cp:lastPrinted>
  <dcterms:created xsi:type="dcterms:W3CDTF">2024-01-15T12:19:28Z</dcterms:created>
  <dcterms:modified xsi:type="dcterms:W3CDTF">2025-11-28T06:37:56Z</dcterms:modified>
</cp:coreProperties>
</file>