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75" windowWidth="20895" windowHeight="8640" activeTab="1"/>
  </bookViews>
  <sheets>
    <sheet name="2026" sheetId="1" r:id="rId1"/>
    <sheet name="2025" sheetId="2" r:id="rId2"/>
  </sheets>
  <definedNames>
    <definedName name="_xlnm.Print_Titles" localSheetId="1">'2025'!$2:$3</definedName>
    <definedName name="_xlnm.Print_Titles" localSheetId="0">'2026'!$3:$4</definedName>
    <definedName name="_xlnm.Print_Area" localSheetId="1">'2025'!$A$1:$E$258</definedName>
    <definedName name="_xlnm.Print_Area" localSheetId="0">'2026'!$A$1:$E$82</definedName>
  </definedNames>
  <calcPr calcId="144525"/>
</workbook>
</file>

<file path=xl/calcChain.xml><?xml version="1.0" encoding="utf-8"?>
<calcChain xmlns="http://schemas.openxmlformats.org/spreadsheetml/2006/main">
  <c r="F97" i="2" l="1"/>
  <c r="F96" i="2"/>
  <c r="F94" i="2"/>
  <c r="F93" i="2"/>
  <c r="F92" i="2"/>
  <c r="F90" i="2"/>
  <c r="F87" i="2"/>
  <c r="F86" i="2"/>
  <c r="F85" i="2"/>
  <c r="F83" i="2"/>
  <c r="F82" i="2"/>
  <c r="F80" i="2"/>
  <c r="F79" i="2"/>
  <c r="F78" i="2"/>
  <c r="F76" i="2"/>
  <c r="F75" i="2"/>
  <c r="F73" i="2"/>
  <c r="F72" i="2"/>
  <c r="F71" i="2"/>
  <c r="F69" i="2"/>
  <c r="F68" i="2"/>
  <c r="F65" i="2"/>
  <c r="F64" i="2"/>
  <c r="F62" i="2"/>
  <c r="F61" i="2"/>
  <c r="F60" i="2"/>
  <c r="F59" i="2"/>
  <c r="F58" i="2"/>
  <c r="F56" i="2"/>
  <c r="F55" i="2"/>
  <c r="F54" i="2"/>
  <c r="F53" i="2"/>
  <c r="F51" i="2"/>
  <c r="F49" i="2"/>
  <c r="F48" i="2"/>
  <c r="F47" i="2"/>
  <c r="F46" i="2"/>
  <c r="F43" i="2"/>
  <c r="F42" i="2"/>
  <c r="F41" i="2"/>
  <c r="F40" i="2"/>
  <c r="F39" i="2"/>
  <c r="F37" i="2"/>
  <c r="F36" i="2"/>
  <c r="F35" i="2"/>
  <c r="F34" i="2"/>
  <c r="F33" i="2"/>
  <c r="F31" i="2"/>
  <c r="F29" i="2"/>
  <c r="F28" i="2"/>
  <c r="F27" i="2"/>
  <c r="F26" i="2"/>
  <c r="F8" i="2"/>
  <c r="F7" i="2"/>
  <c r="F6" i="2"/>
  <c r="F5" i="2"/>
  <c r="F33" i="1" l="1"/>
  <c r="F34" i="1"/>
  <c r="F35" i="1"/>
  <c r="F36" i="1"/>
  <c r="F37" i="1"/>
  <c r="F39" i="1"/>
  <c r="F40" i="1"/>
  <c r="F31" i="1"/>
  <c r="F8" i="1" l="1"/>
  <c r="F9" i="1"/>
  <c r="F7" i="1"/>
  <c r="F6" i="1"/>
  <c r="F43" i="1"/>
  <c r="F42" i="1"/>
  <c r="F41" i="1"/>
  <c r="F29" i="1"/>
  <c r="F28" i="1"/>
  <c r="F27" i="1"/>
  <c r="F26" i="1"/>
</calcChain>
</file>

<file path=xl/sharedStrings.xml><?xml version="1.0" encoding="utf-8"?>
<sst xmlns="http://schemas.openxmlformats.org/spreadsheetml/2006/main" count="588" uniqueCount="53">
  <si>
    <t>Посада</t>
  </si>
  <si>
    <t>ПІБ</t>
  </si>
  <si>
    <t>Нарахована заробітна плата, грн</t>
  </si>
  <si>
    <t>Виплачено, грн</t>
  </si>
  <si>
    <t>Начальник Управління</t>
  </si>
  <si>
    <t>Заступник начальника Управління - начальник відділу загальної середньої та корекційної освіти</t>
  </si>
  <si>
    <t>Заступник начальника Управління - начальник фінансово-економічного відділу</t>
  </si>
  <si>
    <t>Соронович О.Ю.</t>
  </si>
  <si>
    <t>Чубич Л.В.</t>
  </si>
  <si>
    <t>Начальник відділу відділу дошкільної, позашкільної освіти, оздоровлення та виховної роботи</t>
  </si>
  <si>
    <t>Дягло Н.В.</t>
  </si>
  <si>
    <t xml:space="preserve">Начальник відділу відділу професійної, вищої освіти і науки </t>
  </si>
  <si>
    <t>Давидова Т.М.</t>
  </si>
  <si>
    <t>№ з/п</t>
  </si>
  <si>
    <t>Інформація щодо нарахованої та виплаченої заробітної плати працівникам Управління освіти і науки Чернігівської обласної державної адміністрації  за січень-грудень 2025 року</t>
  </si>
  <si>
    <t>Січень 2025 року</t>
  </si>
  <si>
    <t>Завідувач сектору бухгалтерського обліку та звітності - головний бухгалтер</t>
  </si>
  <si>
    <t>Коваленко О.В.</t>
  </si>
  <si>
    <t>Завідувач сектору по роботі з персоналом</t>
  </si>
  <si>
    <t>Хожаїнова І.В.</t>
  </si>
  <si>
    <t>Головний спеціаліст</t>
  </si>
  <si>
    <t>Галкіна Н.Г.</t>
  </si>
  <si>
    <t>Жук С.В.</t>
  </si>
  <si>
    <t>Сизон І.І.</t>
  </si>
  <si>
    <t>Півторацька Т.В.</t>
  </si>
  <si>
    <t>Овчар Т.В.</t>
  </si>
  <si>
    <t>Анопрієнко В.О.</t>
  </si>
  <si>
    <t>Рак А.І.</t>
  </si>
  <si>
    <t>Легкобит А.В.</t>
  </si>
  <si>
    <t>Провідний спеціаліст</t>
  </si>
  <si>
    <t>Лугина Є.М.</t>
  </si>
  <si>
    <t>Гризлова Л.Л.</t>
  </si>
  <si>
    <t>Безнощенко Л.В.</t>
  </si>
  <si>
    <t>Сіра І.В.</t>
  </si>
  <si>
    <t>Лютий 2025 року</t>
  </si>
  <si>
    <t>Березень 2025 року</t>
  </si>
  <si>
    <t>Квітень 2025 року</t>
  </si>
  <si>
    <t>Травень 2025 року</t>
  </si>
  <si>
    <t>Червень 2025 року</t>
  </si>
  <si>
    <t>Музика Ю.В.</t>
  </si>
  <si>
    <t>Липень 2025 року</t>
  </si>
  <si>
    <t>Серпень 2025 року</t>
  </si>
  <si>
    <t>Вересень 2025 року</t>
  </si>
  <si>
    <t>Жовтень 2025 року</t>
  </si>
  <si>
    <t>Листопад 2025 року</t>
  </si>
  <si>
    <t>Грудень 2025 року</t>
  </si>
  <si>
    <t xml:space="preserve">Кур'єр </t>
  </si>
  <si>
    <t>Лісовий С.М.</t>
  </si>
  <si>
    <t>Документознавець</t>
  </si>
  <si>
    <t>Бриль С.М.</t>
  </si>
  <si>
    <t>Січень 2026 року</t>
  </si>
  <si>
    <t>Лютий 2026 року</t>
  </si>
  <si>
    <t>Інформація щодо нарахованої та виплаченої заробітної плати працівникам Управління освіти і науки Чернігівської обласної державної адміністрації  за січень-лютий 2026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</si>
</sst>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3.5"/>
      <color theme="1"/>
      <name val="Times New Roman"/>
      <family val="1"/>
      <charset val="204"/>
    </font>
    <font>
      <sz val="11.5"/>
      <color indexed="8"/>
      <name val="Times New Roman"/>
      <family val="1"/>
      <charset val="204"/>
    </font>
    <font>
      <sz val="11.5"/>
      <name val="Times New Roman"/>
      <family val="1"/>
      <charset val="204"/>
    </font>
    <font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2" fontId="2" fillId="0" borderId="0" xfId="0" applyNumberFormat="1" applyFont="1"/>
    <xf numFmtId="4" fontId="2" fillId="0" borderId="1" xfId="0" applyNumberFormat="1" applyFont="1" applyBorder="1" applyAlignment="1">
      <alignment horizontal="center" vertical="center" wrapText="1"/>
    </xf>
    <xf numFmtId="4" fontId="2" fillId="0" borderId="0" xfId="0" applyNumberFormat="1" applyFont="1"/>
    <xf numFmtId="0" fontId="4" fillId="0" borderId="0" xfId="0" applyFont="1" applyAlignment="1">
      <alignment horizontal="center" vertical="center" wrapText="1"/>
    </xf>
    <xf numFmtId="0" fontId="8" fillId="0" borderId="0" xfId="0" applyNumberFormat="1" applyFont="1" applyAlignment="1" applyProtection="1">
      <alignment horizontal="center" vertical="center"/>
      <protection locked="0"/>
    </xf>
    <xf numFmtId="0" fontId="6" fillId="0" borderId="1" xfId="0" applyNumberFormat="1" applyFont="1" applyFill="1" applyBorder="1" applyAlignment="1" applyProtection="1">
      <alignment horizontal="left" vertical="center" wrapText="1"/>
      <protection locked="0"/>
    </xf>
    <xf numFmtId="0" fontId="7" fillId="0" borderId="1" xfId="0" applyNumberFormat="1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view="pageBreakPreview" zoomScale="130" zoomScaleSheetLayoutView="130" workbookViewId="0">
      <pane ySplit="4" topLeftCell="A35" activePane="bottomLeft" state="frozen"/>
      <selection pane="bottomLeft" activeCell="B48" sqref="B48"/>
    </sheetView>
  </sheetViews>
  <sheetFormatPr defaultRowHeight="15" x14ac:dyDescent="0.25"/>
  <cols>
    <col min="1" max="1" width="3.85546875" customWidth="1"/>
    <col min="2" max="2" width="88.28515625" customWidth="1"/>
    <col min="3" max="3" width="26.28515625" customWidth="1"/>
    <col min="4" max="4" width="22.5703125" customWidth="1"/>
    <col min="5" max="5" width="23.140625" customWidth="1"/>
    <col min="6" max="6" width="9.7109375" hidden="1" customWidth="1"/>
  </cols>
  <sheetData>
    <row r="1" spans="1:6" s="1" customFormat="1" ht="54.75" customHeight="1" x14ac:dyDescent="0.25">
      <c r="A1" s="11" t="s">
        <v>52</v>
      </c>
      <c r="B1" s="11"/>
      <c r="C1" s="11"/>
      <c r="D1" s="11"/>
      <c r="E1" s="11"/>
    </row>
    <row r="2" spans="1:6" s="1" customFormat="1" ht="24.75" customHeight="1" x14ac:dyDescent="0.25">
      <c r="A2" s="7"/>
      <c r="B2" s="7"/>
      <c r="C2" s="7"/>
      <c r="D2" s="7"/>
      <c r="E2" s="7"/>
    </row>
    <row r="3" spans="1:6" s="1" customFormat="1" ht="22.5" customHeight="1" x14ac:dyDescent="0.25">
      <c r="A3" s="14" t="s">
        <v>13</v>
      </c>
      <c r="B3" s="12" t="s">
        <v>0</v>
      </c>
      <c r="C3" s="12" t="s">
        <v>1</v>
      </c>
      <c r="D3" s="14" t="s">
        <v>2</v>
      </c>
      <c r="E3" s="14" t="s">
        <v>3</v>
      </c>
    </row>
    <row r="4" spans="1:6" s="1" customFormat="1" ht="51" customHeight="1" x14ac:dyDescent="0.25">
      <c r="A4" s="13"/>
      <c r="B4" s="13"/>
      <c r="C4" s="13"/>
      <c r="D4" s="19"/>
      <c r="E4" s="18"/>
    </row>
    <row r="5" spans="1:6" s="1" customFormat="1" ht="23.25" customHeight="1" x14ac:dyDescent="0.25">
      <c r="A5" s="15" t="s">
        <v>50</v>
      </c>
      <c r="B5" s="16"/>
      <c r="C5" s="16"/>
      <c r="D5" s="16"/>
      <c r="E5" s="17"/>
    </row>
    <row r="6" spans="1:6" s="1" customFormat="1" ht="18" customHeight="1" x14ac:dyDescent="0.25">
      <c r="A6" s="2">
        <v>1</v>
      </c>
      <c r="B6" s="3" t="s">
        <v>4</v>
      </c>
      <c r="C6" s="2" t="s">
        <v>39</v>
      </c>
      <c r="D6" s="5">
        <v>34194.6</v>
      </c>
      <c r="E6" s="5">
        <v>26329.84</v>
      </c>
      <c r="F6" s="1" t="e">
        <f>#REF!-259.5-3114</f>
        <v>#REF!</v>
      </c>
    </row>
    <row r="7" spans="1:6" s="1" customFormat="1" ht="18" customHeight="1" x14ac:dyDescent="0.25">
      <c r="A7" s="2">
        <v>2</v>
      </c>
      <c r="B7" s="3" t="s">
        <v>5</v>
      </c>
      <c r="C7" s="2" t="s">
        <v>7</v>
      </c>
      <c r="D7" s="5">
        <v>17440.27</v>
      </c>
      <c r="E7" s="5">
        <v>13429.01</v>
      </c>
      <c r="F7" s="6" t="e">
        <f>#REF!-2772-231</f>
        <v>#REF!</v>
      </c>
    </row>
    <row r="8" spans="1:6" s="1" customFormat="1" ht="18" customHeight="1" x14ac:dyDescent="0.25">
      <c r="A8" s="2">
        <v>3</v>
      </c>
      <c r="B8" s="3" t="s">
        <v>6</v>
      </c>
      <c r="C8" s="2" t="s">
        <v>8</v>
      </c>
      <c r="D8" s="5">
        <v>32715</v>
      </c>
      <c r="E8" s="5">
        <v>25140.55</v>
      </c>
      <c r="F8" s="6" t="e">
        <f>#REF!-50-232.5-2790</f>
        <v>#REF!</v>
      </c>
    </row>
    <row r="9" spans="1:6" s="1" customFormat="1" ht="18" customHeight="1" x14ac:dyDescent="0.25">
      <c r="A9" s="2">
        <v>4</v>
      </c>
      <c r="B9" s="3" t="s">
        <v>9</v>
      </c>
      <c r="C9" s="2" t="s">
        <v>10</v>
      </c>
      <c r="D9" s="5">
        <v>22227.279999999999</v>
      </c>
      <c r="E9" s="5">
        <v>17115.009999999998</v>
      </c>
      <c r="F9" s="6" t="e">
        <f>#REF!-1804.5-150.38</f>
        <v>#REF!</v>
      </c>
    </row>
    <row r="10" spans="1:6" s="1" customFormat="1" ht="18" customHeight="1" x14ac:dyDescent="0.25">
      <c r="A10" s="2">
        <v>5</v>
      </c>
      <c r="B10" s="3" t="s">
        <v>11</v>
      </c>
      <c r="C10" s="2" t="s">
        <v>12</v>
      </c>
      <c r="D10" s="5">
        <v>21433.439999999999</v>
      </c>
      <c r="E10" s="5">
        <v>16503.75</v>
      </c>
      <c r="F10" s="6"/>
    </row>
    <row r="11" spans="1:6" s="1" customFormat="1" ht="18" customHeight="1" x14ac:dyDescent="0.25">
      <c r="A11" s="2">
        <v>6</v>
      </c>
      <c r="B11" s="9" t="s">
        <v>16</v>
      </c>
      <c r="C11" s="2" t="s">
        <v>17</v>
      </c>
      <c r="D11" s="5">
        <v>21081.4</v>
      </c>
      <c r="E11" s="5">
        <v>16232.68</v>
      </c>
      <c r="F11" s="6"/>
    </row>
    <row r="12" spans="1:6" s="1" customFormat="1" ht="18" customHeight="1" x14ac:dyDescent="0.25">
      <c r="A12" s="2">
        <v>7</v>
      </c>
      <c r="B12" s="10" t="s">
        <v>18</v>
      </c>
      <c r="C12" s="8" t="s">
        <v>19</v>
      </c>
      <c r="D12" s="5">
        <v>21081.4</v>
      </c>
      <c r="E12" s="5">
        <v>16232.68</v>
      </c>
      <c r="F12" s="6"/>
    </row>
    <row r="13" spans="1:6" s="1" customFormat="1" ht="18" customHeight="1" x14ac:dyDescent="0.25">
      <c r="A13" s="2">
        <v>8</v>
      </c>
      <c r="B13" s="10" t="s">
        <v>20</v>
      </c>
      <c r="C13" s="2" t="s">
        <v>26</v>
      </c>
      <c r="D13" s="5">
        <v>14378.32</v>
      </c>
      <c r="E13" s="5">
        <v>11071.3</v>
      </c>
      <c r="F13" s="6"/>
    </row>
    <row r="14" spans="1:6" s="1" customFormat="1" ht="18" customHeight="1" x14ac:dyDescent="0.25">
      <c r="A14" s="2">
        <v>9</v>
      </c>
      <c r="B14" s="10" t="s">
        <v>20</v>
      </c>
      <c r="C14" s="2" t="s">
        <v>21</v>
      </c>
      <c r="D14" s="5">
        <v>18222.900000000001</v>
      </c>
      <c r="E14" s="5">
        <v>14031.63</v>
      </c>
      <c r="F14" s="6"/>
    </row>
    <row r="15" spans="1:6" s="1" customFormat="1" ht="18" customHeight="1" x14ac:dyDescent="0.25">
      <c r="A15" s="2">
        <v>10</v>
      </c>
      <c r="B15" s="10" t="s">
        <v>20</v>
      </c>
      <c r="C15" s="2" t="s">
        <v>22</v>
      </c>
      <c r="D15" s="5">
        <v>18222.900000000001</v>
      </c>
      <c r="E15" s="5">
        <v>14031.63</v>
      </c>
      <c r="F15" s="6"/>
    </row>
    <row r="16" spans="1:6" s="1" customFormat="1" ht="18" customHeight="1" x14ac:dyDescent="0.25">
      <c r="A16" s="2">
        <v>11</v>
      </c>
      <c r="B16" s="10" t="s">
        <v>20</v>
      </c>
      <c r="C16" s="2" t="s">
        <v>28</v>
      </c>
      <c r="D16" s="5">
        <v>18122.900000000001</v>
      </c>
      <c r="E16" s="5">
        <v>13954.63</v>
      </c>
      <c r="F16" s="6"/>
    </row>
    <row r="17" spans="1:6" s="1" customFormat="1" ht="18" customHeight="1" x14ac:dyDescent="0.25">
      <c r="A17" s="2">
        <v>12</v>
      </c>
      <c r="B17" s="10" t="s">
        <v>20</v>
      </c>
      <c r="C17" s="2" t="s">
        <v>25</v>
      </c>
      <c r="D17" s="5">
        <v>13677.6</v>
      </c>
      <c r="E17" s="5">
        <v>10531.75</v>
      </c>
      <c r="F17" s="6"/>
    </row>
    <row r="18" spans="1:6" s="1" customFormat="1" ht="18" customHeight="1" x14ac:dyDescent="0.25">
      <c r="A18" s="2">
        <v>13</v>
      </c>
      <c r="B18" s="10" t="s">
        <v>20</v>
      </c>
      <c r="C18" s="2" t="s">
        <v>24</v>
      </c>
      <c r="D18" s="5">
        <v>15911.5</v>
      </c>
      <c r="E18" s="5">
        <v>12251.85</v>
      </c>
      <c r="F18" s="6"/>
    </row>
    <row r="19" spans="1:6" s="1" customFormat="1" ht="18" customHeight="1" x14ac:dyDescent="0.25">
      <c r="A19" s="2">
        <v>14</v>
      </c>
      <c r="B19" s="10" t="s">
        <v>20</v>
      </c>
      <c r="C19" s="2" t="s">
        <v>27</v>
      </c>
      <c r="D19" s="5">
        <v>14105.66</v>
      </c>
      <c r="E19" s="5">
        <v>10861.36</v>
      </c>
      <c r="F19" s="6"/>
    </row>
    <row r="20" spans="1:6" s="1" customFormat="1" ht="18" customHeight="1" x14ac:dyDescent="0.25">
      <c r="A20" s="2">
        <v>15</v>
      </c>
      <c r="B20" s="10" t="s">
        <v>20</v>
      </c>
      <c r="C20" s="2" t="s">
        <v>23</v>
      </c>
      <c r="D20" s="5">
        <v>15911.5</v>
      </c>
      <c r="E20" s="5">
        <v>12251.85</v>
      </c>
      <c r="F20" s="6"/>
    </row>
    <row r="21" spans="1:6" s="1" customFormat="1" ht="18" customHeight="1" x14ac:dyDescent="0.25">
      <c r="A21" s="2">
        <v>16</v>
      </c>
      <c r="B21" s="3" t="s">
        <v>29</v>
      </c>
      <c r="C21" s="2" t="s">
        <v>31</v>
      </c>
      <c r="D21" s="5">
        <v>15911.5</v>
      </c>
      <c r="E21" s="5">
        <v>12251.85</v>
      </c>
      <c r="F21" s="6"/>
    </row>
    <row r="22" spans="1:6" s="1" customFormat="1" ht="18" customHeight="1" x14ac:dyDescent="0.25">
      <c r="A22" s="2">
        <v>17</v>
      </c>
      <c r="B22" s="3" t="s">
        <v>29</v>
      </c>
      <c r="C22" s="2" t="s">
        <v>30</v>
      </c>
      <c r="D22" s="5">
        <v>13801.7</v>
      </c>
      <c r="E22" s="5">
        <v>10489.28</v>
      </c>
      <c r="F22" s="6"/>
    </row>
    <row r="23" spans="1:6" s="1" customFormat="1" ht="18" customHeight="1" x14ac:dyDescent="0.25">
      <c r="A23" s="2">
        <v>18</v>
      </c>
      <c r="B23" s="3" t="s">
        <v>46</v>
      </c>
      <c r="C23" s="2" t="s">
        <v>47</v>
      </c>
      <c r="D23" s="5">
        <v>4323.5</v>
      </c>
      <c r="E23" s="5">
        <v>2774.24</v>
      </c>
      <c r="F23" s="6"/>
    </row>
    <row r="24" spans="1:6" s="1" customFormat="1" ht="18" customHeight="1" x14ac:dyDescent="0.25">
      <c r="A24" s="2">
        <v>19</v>
      </c>
      <c r="B24" s="3" t="s">
        <v>48</v>
      </c>
      <c r="C24" s="2" t="s">
        <v>49</v>
      </c>
      <c r="D24" s="5">
        <v>4323.5</v>
      </c>
      <c r="E24" s="5">
        <v>3329.09</v>
      </c>
      <c r="F24" s="6"/>
    </row>
    <row r="25" spans="1:6" s="1" customFormat="1" ht="24" customHeight="1" x14ac:dyDescent="0.25">
      <c r="A25" s="15" t="s">
        <v>51</v>
      </c>
      <c r="B25" s="16"/>
      <c r="C25" s="16"/>
      <c r="D25" s="16"/>
      <c r="E25" s="17"/>
    </row>
    <row r="26" spans="1:6" s="1" customFormat="1" ht="18" customHeight="1" x14ac:dyDescent="0.25">
      <c r="A26" s="2">
        <v>1</v>
      </c>
      <c r="B26" s="3" t="s">
        <v>4</v>
      </c>
      <c r="C26" s="2" t="s">
        <v>39</v>
      </c>
      <c r="D26" s="5">
        <v>104860</v>
      </c>
      <c r="E26" s="5">
        <v>72691.399999999994</v>
      </c>
      <c r="F26" s="1" t="e">
        <f>#REF!-3114-259.5</f>
        <v>#REF!</v>
      </c>
    </row>
    <row r="27" spans="1:6" s="1" customFormat="1" ht="18" customHeight="1" x14ac:dyDescent="0.25">
      <c r="A27" s="2">
        <v>2</v>
      </c>
      <c r="B27" s="3" t="s">
        <v>5</v>
      </c>
      <c r="C27" s="2" t="s">
        <v>7</v>
      </c>
      <c r="D27" s="5">
        <v>80012.55</v>
      </c>
      <c r="E27" s="5">
        <v>53948.75</v>
      </c>
      <c r="F27" s="6" t="e">
        <f>#REF!-3654-304.5</f>
        <v>#REF!</v>
      </c>
    </row>
    <row r="28" spans="1:6" s="1" customFormat="1" ht="18" customHeight="1" x14ac:dyDescent="0.25">
      <c r="A28" s="2">
        <v>3</v>
      </c>
      <c r="B28" s="3" t="s">
        <v>6</v>
      </c>
      <c r="C28" s="2" t="s">
        <v>8</v>
      </c>
      <c r="D28" s="5">
        <v>99847</v>
      </c>
      <c r="E28" s="5">
        <v>69186.28</v>
      </c>
      <c r="F28" s="6" t="e">
        <f>#REF!-50-306-3672</f>
        <v>#REF!</v>
      </c>
    </row>
    <row r="29" spans="1:6" s="1" customFormat="1" ht="18" customHeight="1" x14ac:dyDescent="0.25">
      <c r="A29" s="2">
        <v>4</v>
      </c>
      <c r="B29" s="3" t="s">
        <v>9</v>
      </c>
      <c r="C29" s="2" t="s">
        <v>10</v>
      </c>
      <c r="D29" s="5">
        <v>47221.79</v>
      </c>
      <c r="E29" s="5">
        <v>32201.58</v>
      </c>
      <c r="F29" s="6" t="e">
        <f>#REF!-2465.54-205.46</f>
        <v>#REF!</v>
      </c>
    </row>
    <row r="30" spans="1:6" s="1" customFormat="1" ht="18" customHeight="1" x14ac:dyDescent="0.25">
      <c r="A30" s="2">
        <v>5</v>
      </c>
      <c r="B30" s="3" t="s">
        <v>11</v>
      </c>
      <c r="C30" s="2" t="s">
        <v>12</v>
      </c>
      <c r="D30" s="5">
        <v>49477.69</v>
      </c>
      <c r="E30" s="5">
        <v>33755.21</v>
      </c>
      <c r="F30" s="6"/>
    </row>
    <row r="31" spans="1:6" s="1" customFormat="1" ht="18" customHeight="1" x14ac:dyDescent="0.25">
      <c r="A31" s="2">
        <v>6</v>
      </c>
      <c r="B31" s="9" t="s">
        <v>16</v>
      </c>
      <c r="C31" s="2" t="s">
        <v>17</v>
      </c>
      <c r="D31" s="5">
        <v>36774.550000000003</v>
      </c>
      <c r="E31" s="5">
        <v>23961.48</v>
      </c>
      <c r="F31" s="6" t="e">
        <f>#REF!-2268-189</f>
        <v>#REF!</v>
      </c>
    </row>
    <row r="32" spans="1:6" s="1" customFormat="1" ht="18" customHeight="1" x14ac:dyDescent="0.25">
      <c r="A32" s="2">
        <v>7</v>
      </c>
      <c r="B32" s="10" t="s">
        <v>18</v>
      </c>
      <c r="C32" s="8" t="s">
        <v>19</v>
      </c>
      <c r="D32" s="5">
        <v>36774.550000000003</v>
      </c>
      <c r="E32" s="5">
        <v>23961.48</v>
      </c>
    </row>
    <row r="33" spans="1:6" s="1" customFormat="1" ht="18" customHeight="1" x14ac:dyDescent="0.25">
      <c r="A33" s="2">
        <v>8</v>
      </c>
      <c r="B33" s="10" t="s">
        <v>20</v>
      </c>
      <c r="C33" s="2" t="s">
        <v>26</v>
      </c>
      <c r="D33" s="5">
        <v>29275.279999999999</v>
      </c>
      <c r="E33" s="5">
        <v>20019.98</v>
      </c>
      <c r="F33" s="1" t="e">
        <f>#REF!-4525.2-377.1</f>
        <v>#REF!</v>
      </c>
    </row>
    <row r="34" spans="1:6" s="1" customFormat="1" ht="18" customHeight="1" x14ac:dyDescent="0.25">
      <c r="A34" s="2">
        <v>9</v>
      </c>
      <c r="B34" s="10" t="s">
        <v>20</v>
      </c>
      <c r="C34" s="2" t="s">
        <v>21</v>
      </c>
      <c r="D34" s="5">
        <v>36201.07</v>
      </c>
      <c r="E34" s="5">
        <v>24843.13</v>
      </c>
      <c r="F34" s="6" t="e">
        <f>#REF!-4006.8-333.9</f>
        <v>#REF!</v>
      </c>
    </row>
    <row r="35" spans="1:6" s="1" customFormat="1" ht="18" customHeight="1" x14ac:dyDescent="0.25">
      <c r="A35" s="2">
        <v>10</v>
      </c>
      <c r="B35" s="10" t="s">
        <v>20</v>
      </c>
      <c r="C35" s="2" t="s">
        <v>22</v>
      </c>
      <c r="D35" s="5">
        <v>36844.1</v>
      </c>
      <c r="E35" s="5">
        <v>25189.71</v>
      </c>
      <c r="F35" s="6" t="e">
        <f>#REF!-4024.8-335.4</f>
        <v>#REF!</v>
      </c>
    </row>
    <row r="36" spans="1:6" s="1" customFormat="1" ht="18" customHeight="1" x14ac:dyDescent="0.25">
      <c r="A36" s="2">
        <v>11</v>
      </c>
      <c r="B36" s="10" t="s">
        <v>20</v>
      </c>
      <c r="C36" s="2" t="s">
        <v>28</v>
      </c>
      <c r="D36" s="5">
        <v>36744.1</v>
      </c>
      <c r="E36" s="5">
        <v>25105.81</v>
      </c>
      <c r="F36" s="6" t="e">
        <f>#REF!-2273.48-189.46</f>
        <v>#REF!</v>
      </c>
    </row>
    <row r="37" spans="1:6" s="1" customFormat="1" ht="18" customHeight="1" x14ac:dyDescent="0.25">
      <c r="A37" s="2">
        <v>12</v>
      </c>
      <c r="B37" s="10" t="s">
        <v>20</v>
      </c>
      <c r="C37" s="2" t="s">
        <v>25</v>
      </c>
      <c r="D37" s="5">
        <v>23522.48</v>
      </c>
      <c r="E37" s="5">
        <v>15318.62</v>
      </c>
      <c r="F37" s="6" t="e">
        <f>#REF!-2925-243.75</f>
        <v>#REF!</v>
      </c>
    </row>
    <row r="38" spans="1:6" s="1" customFormat="1" ht="18" customHeight="1" x14ac:dyDescent="0.25">
      <c r="A38" s="2">
        <v>13</v>
      </c>
      <c r="B38" s="10" t="s">
        <v>20</v>
      </c>
      <c r="C38" s="2" t="s">
        <v>24</v>
      </c>
      <c r="D38" s="5">
        <v>23100.57</v>
      </c>
      <c r="E38" s="5">
        <v>17787.439999999999</v>
      </c>
    </row>
    <row r="39" spans="1:6" s="1" customFormat="1" ht="18" customHeight="1" x14ac:dyDescent="0.25">
      <c r="A39" s="2">
        <v>14</v>
      </c>
      <c r="B39" s="10" t="s">
        <v>20</v>
      </c>
      <c r="C39" s="2" t="s">
        <v>27</v>
      </c>
      <c r="D39" s="5">
        <v>25795.64</v>
      </c>
      <c r="E39" s="5">
        <v>19862.650000000001</v>
      </c>
      <c r="F39" s="1" t="e">
        <f>#REF!-341.51-4098.08</f>
        <v>#REF!</v>
      </c>
    </row>
    <row r="40" spans="1:6" s="1" customFormat="1" ht="18" customHeight="1" x14ac:dyDescent="0.25">
      <c r="A40" s="2">
        <v>15</v>
      </c>
      <c r="B40" s="10" t="s">
        <v>20</v>
      </c>
      <c r="C40" s="2" t="s">
        <v>23</v>
      </c>
      <c r="D40" s="5">
        <v>26952.400000000001</v>
      </c>
      <c r="E40" s="5">
        <v>17557.349999999999</v>
      </c>
      <c r="F40" s="6" t="e">
        <f>#REF!-4006.8-333.9</f>
        <v>#REF!</v>
      </c>
    </row>
    <row r="41" spans="1:6" s="1" customFormat="1" ht="18" customHeight="1" x14ac:dyDescent="0.25">
      <c r="A41" s="2">
        <v>16</v>
      </c>
      <c r="B41" s="3" t="s">
        <v>29</v>
      </c>
      <c r="C41" s="2" t="s">
        <v>31</v>
      </c>
      <c r="D41" s="5">
        <v>26678.1</v>
      </c>
      <c r="E41" s="5">
        <v>18053.04</v>
      </c>
      <c r="F41" s="6" t="e">
        <f>#REF!-50-335.4-4024.8</f>
        <v>#REF!</v>
      </c>
    </row>
    <row r="42" spans="1:6" s="1" customFormat="1" ht="18" customHeight="1" x14ac:dyDescent="0.25">
      <c r="A42" s="2">
        <v>17</v>
      </c>
      <c r="B42" s="3" t="s">
        <v>29</v>
      </c>
      <c r="C42" s="2" t="s">
        <v>30</v>
      </c>
      <c r="D42" s="5">
        <v>16955.84</v>
      </c>
      <c r="E42" s="5">
        <v>10460.51</v>
      </c>
      <c r="F42" s="6" t="e">
        <f>#REF!-2614.5-217.88</f>
        <v>#REF!</v>
      </c>
    </row>
    <row r="43" spans="1:6" s="1" customFormat="1" ht="18" customHeight="1" x14ac:dyDescent="0.25">
      <c r="A43" s="2">
        <v>18</v>
      </c>
      <c r="B43" s="3" t="s">
        <v>46</v>
      </c>
      <c r="C43" s="2" t="s">
        <v>47</v>
      </c>
      <c r="D43" s="5">
        <v>4323.5</v>
      </c>
      <c r="E43" s="5">
        <v>2774.24</v>
      </c>
      <c r="F43" s="6" t="e">
        <f>#REF!-2609.27-217.44</f>
        <v>#REF!</v>
      </c>
    </row>
    <row r="44" spans="1:6" s="1" customFormat="1" ht="18" customHeight="1" x14ac:dyDescent="0.25">
      <c r="A44" s="2">
        <v>19</v>
      </c>
      <c r="B44" s="3" t="s">
        <v>48</v>
      </c>
      <c r="C44" s="2" t="s">
        <v>49</v>
      </c>
      <c r="D44" s="5">
        <v>4323.5</v>
      </c>
      <c r="E44" s="5">
        <v>3329.09</v>
      </c>
    </row>
  </sheetData>
  <sortState ref="C21:C22">
    <sortCondition ref="C21"/>
  </sortState>
  <mergeCells count="8">
    <mergeCell ref="A25:E25"/>
    <mergeCell ref="D3:D4"/>
    <mergeCell ref="A1:E1"/>
    <mergeCell ref="B3:B4"/>
    <mergeCell ref="C3:C4"/>
    <mergeCell ref="A3:A4"/>
    <mergeCell ref="A5:E5"/>
    <mergeCell ref="E3:E4"/>
  </mergeCells>
  <pageMargins left="0.51181102362204722" right="0.11811023622047245" top="0.35433070866141736" bottom="0.35433070866141736" header="0.31496062992125984" footer="0.31496062992125984"/>
  <pageSetup paperSize="9" scale="55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8"/>
  <sheetViews>
    <sheetView tabSelected="1" view="pageBreakPreview" zoomScale="130" zoomScaleSheetLayoutView="130" workbookViewId="0">
      <pane ySplit="3" topLeftCell="A79" activePane="bottomLeft" state="frozen"/>
      <selection pane="bottomLeft" activeCell="B146" sqref="B146"/>
    </sheetView>
  </sheetViews>
  <sheetFormatPr defaultRowHeight="15" x14ac:dyDescent="0.25"/>
  <cols>
    <col min="1" max="1" width="3.85546875" customWidth="1"/>
    <col min="2" max="2" width="88.28515625" customWidth="1"/>
    <col min="3" max="3" width="26.28515625" customWidth="1"/>
    <col min="4" max="4" width="22.5703125" customWidth="1"/>
    <col min="5" max="5" width="23.140625" customWidth="1"/>
    <col min="6" max="6" width="9.7109375" hidden="1" customWidth="1"/>
  </cols>
  <sheetData>
    <row r="1" spans="1:6" s="1" customFormat="1" ht="54.75" customHeight="1" x14ac:dyDescent="0.25">
      <c r="A1" s="11" t="s">
        <v>14</v>
      </c>
      <c r="B1" s="11"/>
      <c r="C1" s="11"/>
      <c r="D1" s="11"/>
      <c r="E1" s="11"/>
    </row>
    <row r="2" spans="1:6" s="1" customFormat="1" ht="22.5" customHeight="1" x14ac:dyDescent="0.25">
      <c r="A2" s="14" t="s">
        <v>13</v>
      </c>
      <c r="B2" s="12" t="s">
        <v>0</v>
      </c>
      <c r="C2" s="12" t="s">
        <v>1</v>
      </c>
      <c r="D2" s="14" t="s">
        <v>2</v>
      </c>
      <c r="E2" s="14" t="s">
        <v>3</v>
      </c>
    </row>
    <row r="3" spans="1:6" s="1" customFormat="1" ht="18" customHeight="1" x14ac:dyDescent="0.25">
      <c r="A3" s="13"/>
      <c r="B3" s="13"/>
      <c r="C3" s="13"/>
      <c r="D3" s="19"/>
      <c r="E3" s="18"/>
    </row>
    <row r="4" spans="1:6" s="1" customFormat="1" ht="16.7" customHeight="1" x14ac:dyDescent="0.25">
      <c r="A4" s="15" t="s">
        <v>15</v>
      </c>
      <c r="B4" s="16"/>
      <c r="C4" s="16"/>
      <c r="D4" s="16"/>
      <c r="E4" s="17"/>
    </row>
    <row r="5" spans="1:6" s="1" customFormat="1" ht="16.7" customHeight="1" x14ac:dyDescent="0.25">
      <c r="A5" s="2">
        <v>1</v>
      </c>
      <c r="B5" s="3" t="s">
        <v>4</v>
      </c>
      <c r="C5" s="2" t="s">
        <v>39</v>
      </c>
      <c r="D5" s="5">
        <v>34094.6</v>
      </c>
      <c r="E5" s="5">
        <v>26252.84</v>
      </c>
      <c r="F5" s="1" t="e">
        <f>#REF!-259.5-3114</f>
        <v>#REF!</v>
      </c>
    </row>
    <row r="6" spans="1:6" s="1" customFormat="1" ht="16.7" customHeight="1" x14ac:dyDescent="0.25">
      <c r="A6" s="2">
        <v>2</v>
      </c>
      <c r="B6" s="3" t="s">
        <v>5</v>
      </c>
      <c r="C6" s="2" t="s">
        <v>7</v>
      </c>
      <c r="D6" s="5">
        <v>33771.82</v>
      </c>
      <c r="E6" s="5">
        <v>26004.3</v>
      </c>
      <c r="F6" s="6" t="e">
        <f>#REF!-2772-231</f>
        <v>#REF!</v>
      </c>
    </row>
    <row r="7" spans="1:6" s="1" customFormat="1" ht="16.7" customHeight="1" x14ac:dyDescent="0.25">
      <c r="A7" s="2">
        <v>3</v>
      </c>
      <c r="B7" s="3" t="s">
        <v>6</v>
      </c>
      <c r="C7" s="2" t="s">
        <v>8</v>
      </c>
      <c r="D7" s="5">
        <v>32715</v>
      </c>
      <c r="E7" s="5">
        <v>25140.55</v>
      </c>
      <c r="F7" s="6" t="e">
        <f>#REF!-50-232.5-2790</f>
        <v>#REF!</v>
      </c>
    </row>
    <row r="8" spans="1:6" s="1" customFormat="1" ht="16.7" customHeight="1" x14ac:dyDescent="0.25">
      <c r="A8" s="2">
        <v>4</v>
      </c>
      <c r="B8" s="3" t="s">
        <v>9</v>
      </c>
      <c r="C8" s="2" t="s">
        <v>10</v>
      </c>
      <c r="D8" s="5">
        <v>21412.11</v>
      </c>
      <c r="E8" s="5">
        <v>16487.32</v>
      </c>
      <c r="F8" s="6" t="e">
        <f>#REF!-1804.5-150.38</f>
        <v>#REF!</v>
      </c>
    </row>
    <row r="9" spans="1:6" s="1" customFormat="1" ht="16.7" customHeight="1" x14ac:dyDescent="0.25">
      <c r="A9" s="2">
        <v>5</v>
      </c>
      <c r="B9" s="3" t="s">
        <v>11</v>
      </c>
      <c r="C9" s="2" t="s">
        <v>12</v>
      </c>
      <c r="D9" s="5">
        <v>21207</v>
      </c>
      <c r="E9" s="5">
        <v>16329.39</v>
      </c>
      <c r="F9" s="6"/>
    </row>
    <row r="10" spans="1:6" s="1" customFormat="1" ht="16.7" customHeight="1" x14ac:dyDescent="0.25">
      <c r="A10" s="2">
        <v>6</v>
      </c>
      <c r="B10" s="9" t="s">
        <v>16</v>
      </c>
      <c r="C10" s="2" t="s">
        <v>17</v>
      </c>
      <c r="D10" s="5">
        <v>20787.82</v>
      </c>
      <c r="E10" s="5">
        <v>16006.62</v>
      </c>
      <c r="F10" s="6"/>
    </row>
    <row r="11" spans="1:6" s="1" customFormat="1" ht="16.7" customHeight="1" x14ac:dyDescent="0.25">
      <c r="A11" s="2">
        <v>7</v>
      </c>
      <c r="B11" s="10" t="s">
        <v>18</v>
      </c>
      <c r="C11" s="8" t="s">
        <v>19</v>
      </c>
      <c r="D11" s="5">
        <v>21081.4</v>
      </c>
      <c r="E11" s="5">
        <v>16232.68</v>
      </c>
      <c r="F11" s="6"/>
    </row>
    <row r="12" spans="1:6" s="1" customFormat="1" ht="16.7" customHeight="1" x14ac:dyDescent="0.25">
      <c r="A12" s="2">
        <v>8</v>
      </c>
      <c r="B12" s="10" t="s">
        <v>20</v>
      </c>
      <c r="C12" s="2" t="s">
        <v>26</v>
      </c>
      <c r="D12" s="5">
        <v>14105.66</v>
      </c>
      <c r="E12" s="5">
        <v>10861.36</v>
      </c>
      <c r="F12" s="6"/>
    </row>
    <row r="13" spans="1:6" s="1" customFormat="1" ht="16.7" customHeight="1" x14ac:dyDescent="0.25">
      <c r="A13" s="2">
        <v>9</v>
      </c>
      <c r="B13" s="10" t="s">
        <v>20</v>
      </c>
      <c r="C13" s="2" t="s">
        <v>21</v>
      </c>
      <c r="D13" s="5">
        <v>18222.900000000001</v>
      </c>
      <c r="E13" s="5">
        <v>14031.63</v>
      </c>
      <c r="F13" s="6"/>
    </row>
    <row r="14" spans="1:6" s="1" customFormat="1" ht="16.7" customHeight="1" x14ac:dyDescent="0.25">
      <c r="A14" s="2">
        <v>10</v>
      </c>
      <c r="B14" s="10" t="s">
        <v>20</v>
      </c>
      <c r="C14" s="2" t="s">
        <v>22</v>
      </c>
      <c r="D14" s="5">
        <v>18222.900000000001</v>
      </c>
      <c r="E14" s="5">
        <v>14031.63</v>
      </c>
      <c r="F14" s="6"/>
    </row>
    <row r="15" spans="1:6" s="1" customFormat="1" ht="16.7" customHeight="1" x14ac:dyDescent="0.25">
      <c r="A15" s="2">
        <v>11</v>
      </c>
      <c r="B15" s="10" t="s">
        <v>20</v>
      </c>
      <c r="C15" s="2" t="s">
        <v>28</v>
      </c>
      <c r="D15" s="5">
        <v>18122.900000000001</v>
      </c>
      <c r="E15" s="5">
        <v>13954.63</v>
      </c>
      <c r="F15" s="6"/>
    </row>
    <row r="16" spans="1:6" s="1" customFormat="1" ht="16.7" customHeight="1" x14ac:dyDescent="0.25">
      <c r="A16" s="2">
        <v>12</v>
      </c>
      <c r="B16" s="10" t="s">
        <v>20</v>
      </c>
      <c r="C16" s="2" t="s">
        <v>25</v>
      </c>
      <c r="D16" s="5">
        <v>13340.5</v>
      </c>
      <c r="E16" s="5">
        <v>10272.18</v>
      </c>
      <c r="F16" s="6"/>
    </row>
    <row r="17" spans="1:6" s="1" customFormat="1" ht="16.7" customHeight="1" x14ac:dyDescent="0.25">
      <c r="A17" s="2">
        <v>13</v>
      </c>
      <c r="B17" s="10" t="s">
        <v>20</v>
      </c>
      <c r="C17" s="2" t="s">
        <v>24</v>
      </c>
      <c r="D17" s="5">
        <v>15911.5</v>
      </c>
      <c r="E17" s="5">
        <v>12251.85</v>
      </c>
      <c r="F17" s="6"/>
    </row>
    <row r="18" spans="1:6" s="1" customFormat="1" ht="16.7" customHeight="1" x14ac:dyDescent="0.25">
      <c r="A18" s="2">
        <v>14</v>
      </c>
      <c r="B18" s="10" t="s">
        <v>20</v>
      </c>
      <c r="C18" s="2" t="s">
        <v>27</v>
      </c>
      <c r="D18" s="5">
        <v>13833</v>
      </c>
      <c r="E18" s="5">
        <v>10651.41</v>
      </c>
      <c r="F18" s="6"/>
    </row>
    <row r="19" spans="1:6" s="1" customFormat="1" ht="16.7" customHeight="1" x14ac:dyDescent="0.25">
      <c r="A19" s="2">
        <v>15</v>
      </c>
      <c r="B19" s="10" t="s">
        <v>20</v>
      </c>
      <c r="C19" s="2" t="s">
        <v>23</v>
      </c>
      <c r="D19" s="5">
        <v>15911.5</v>
      </c>
      <c r="E19" s="5">
        <v>12251.85</v>
      </c>
      <c r="F19" s="6"/>
    </row>
    <row r="20" spans="1:6" s="1" customFormat="1" ht="16.7" customHeight="1" x14ac:dyDescent="0.25">
      <c r="A20" s="2">
        <v>16</v>
      </c>
      <c r="B20" s="3" t="s">
        <v>29</v>
      </c>
      <c r="C20" s="2" t="s">
        <v>32</v>
      </c>
      <c r="D20" s="5">
        <v>12529.2</v>
      </c>
      <c r="E20" s="5">
        <v>9647.48</v>
      </c>
      <c r="F20" s="6"/>
    </row>
    <row r="21" spans="1:6" s="1" customFormat="1" ht="16.7" customHeight="1" x14ac:dyDescent="0.25">
      <c r="A21" s="2">
        <v>17</v>
      </c>
      <c r="B21" s="3" t="s">
        <v>29</v>
      </c>
      <c r="C21" s="2" t="s">
        <v>31</v>
      </c>
      <c r="D21" s="5">
        <v>15911.5</v>
      </c>
      <c r="E21" s="5">
        <v>12251.85</v>
      </c>
      <c r="F21" s="6"/>
    </row>
    <row r="22" spans="1:6" s="1" customFormat="1" ht="16.7" customHeight="1" x14ac:dyDescent="0.25">
      <c r="A22" s="2">
        <v>18</v>
      </c>
      <c r="B22" s="3" t="s">
        <v>29</v>
      </c>
      <c r="C22" s="2" t="s">
        <v>30</v>
      </c>
      <c r="D22" s="5">
        <v>10723.06</v>
      </c>
      <c r="E22" s="5">
        <v>8149.53</v>
      </c>
      <c r="F22" s="6"/>
    </row>
    <row r="23" spans="1:6" s="1" customFormat="1" ht="16.7" customHeight="1" x14ac:dyDescent="0.25">
      <c r="A23" s="2">
        <v>19</v>
      </c>
      <c r="B23" s="3" t="s">
        <v>29</v>
      </c>
      <c r="C23" s="2" t="s">
        <v>33</v>
      </c>
      <c r="D23" s="5">
        <v>12055</v>
      </c>
      <c r="E23" s="5">
        <v>9282.35</v>
      </c>
      <c r="F23" s="6"/>
    </row>
    <row r="24" spans="1:6" s="1" customFormat="1" ht="16.7" customHeight="1" x14ac:dyDescent="0.25">
      <c r="A24" s="2">
        <v>20</v>
      </c>
      <c r="B24" s="3" t="s">
        <v>46</v>
      </c>
      <c r="C24" s="2" t="s">
        <v>47</v>
      </c>
      <c r="D24" s="5">
        <v>4000</v>
      </c>
      <c r="E24" s="5">
        <v>3080</v>
      </c>
      <c r="F24" s="6"/>
    </row>
    <row r="25" spans="1:6" s="1" customFormat="1" ht="16.7" customHeight="1" x14ac:dyDescent="0.25">
      <c r="A25" s="15" t="s">
        <v>34</v>
      </c>
      <c r="B25" s="16"/>
      <c r="C25" s="16"/>
      <c r="D25" s="16"/>
      <c r="E25" s="17"/>
    </row>
    <row r="26" spans="1:6" s="1" customFormat="1" ht="16.7" customHeight="1" x14ac:dyDescent="0.25">
      <c r="A26" s="2">
        <v>1</v>
      </c>
      <c r="B26" s="3" t="s">
        <v>4</v>
      </c>
      <c r="C26" s="2" t="s">
        <v>39</v>
      </c>
      <c r="D26" s="5">
        <v>34641.480000000003</v>
      </c>
      <c r="E26" s="5">
        <v>26673.94</v>
      </c>
      <c r="F26" s="1" t="e">
        <f>#REF!-3114-259.5</f>
        <v>#REF!</v>
      </c>
    </row>
    <row r="27" spans="1:6" s="1" customFormat="1" ht="16.7" customHeight="1" x14ac:dyDescent="0.25">
      <c r="A27" s="2">
        <v>2</v>
      </c>
      <c r="B27" s="3" t="s">
        <v>5</v>
      </c>
      <c r="C27" s="2" t="s">
        <v>7</v>
      </c>
      <c r="D27" s="5">
        <v>32615</v>
      </c>
      <c r="E27" s="5">
        <v>25113.55</v>
      </c>
      <c r="F27" s="6" t="e">
        <f>#REF!-3654-304.5</f>
        <v>#REF!</v>
      </c>
    </row>
    <row r="28" spans="1:6" s="1" customFormat="1" ht="16.7" customHeight="1" x14ac:dyDescent="0.25">
      <c r="A28" s="2">
        <v>3</v>
      </c>
      <c r="B28" s="3" t="s">
        <v>6</v>
      </c>
      <c r="C28" s="2" t="s">
        <v>8</v>
      </c>
      <c r="D28" s="5">
        <v>32715</v>
      </c>
      <c r="E28" s="5">
        <v>25140.55</v>
      </c>
      <c r="F28" s="6" t="e">
        <f>#REF!-50-306-3672</f>
        <v>#REF!</v>
      </c>
    </row>
    <row r="29" spans="1:6" s="1" customFormat="1" ht="16.7" customHeight="1" x14ac:dyDescent="0.25">
      <c r="A29" s="2">
        <v>4</v>
      </c>
      <c r="B29" s="3" t="s">
        <v>9</v>
      </c>
      <c r="C29" s="2" t="s">
        <v>10</v>
      </c>
      <c r="D29" s="5">
        <v>20683.64</v>
      </c>
      <c r="E29" s="5">
        <v>15926.4</v>
      </c>
      <c r="F29" s="6" t="e">
        <f>#REF!-2465.54-205.46</f>
        <v>#REF!</v>
      </c>
    </row>
    <row r="30" spans="1:6" s="1" customFormat="1" ht="16.7" customHeight="1" x14ac:dyDescent="0.25">
      <c r="A30" s="2">
        <v>5</v>
      </c>
      <c r="B30" s="3" t="s">
        <v>11</v>
      </c>
      <c r="C30" s="2" t="s">
        <v>12</v>
      </c>
      <c r="D30" s="5">
        <v>22283.31</v>
      </c>
      <c r="E30" s="5">
        <v>17158.14</v>
      </c>
      <c r="F30" s="6"/>
    </row>
    <row r="31" spans="1:6" s="1" customFormat="1" ht="16.7" customHeight="1" x14ac:dyDescent="0.25">
      <c r="A31" s="2">
        <v>6</v>
      </c>
      <c r="B31" s="9" t="s">
        <v>16</v>
      </c>
      <c r="C31" s="2" t="s">
        <v>17</v>
      </c>
      <c r="D31" s="5">
        <v>20767.84</v>
      </c>
      <c r="E31" s="5">
        <v>15991.24</v>
      </c>
      <c r="F31" s="6" t="e">
        <f>#REF!-2268-189</f>
        <v>#REF!</v>
      </c>
    </row>
    <row r="32" spans="1:6" s="1" customFormat="1" ht="16.7" customHeight="1" x14ac:dyDescent="0.25">
      <c r="A32" s="2">
        <v>7</v>
      </c>
      <c r="B32" s="10" t="s">
        <v>18</v>
      </c>
      <c r="C32" s="8" t="s">
        <v>19</v>
      </c>
      <c r="D32" s="5">
        <v>2181.4</v>
      </c>
      <c r="E32" s="5">
        <v>16232.68</v>
      </c>
    </row>
    <row r="33" spans="1:6" s="1" customFormat="1" ht="16.7" customHeight="1" x14ac:dyDescent="0.25">
      <c r="A33" s="2">
        <v>8</v>
      </c>
      <c r="B33" s="10" t="s">
        <v>20</v>
      </c>
      <c r="C33" s="2" t="s">
        <v>26</v>
      </c>
      <c r="D33" s="5">
        <v>14105.66</v>
      </c>
      <c r="E33" s="5">
        <v>10861.36</v>
      </c>
      <c r="F33" s="1" t="e">
        <f>#REF!-4525.2-377.1</f>
        <v>#REF!</v>
      </c>
    </row>
    <row r="34" spans="1:6" s="1" customFormat="1" ht="16.7" customHeight="1" x14ac:dyDescent="0.25">
      <c r="A34" s="2">
        <v>9</v>
      </c>
      <c r="B34" s="10" t="s">
        <v>20</v>
      </c>
      <c r="C34" s="2" t="s">
        <v>21</v>
      </c>
      <c r="D34" s="5">
        <v>18222.900000000001</v>
      </c>
      <c r="E34" s="5">
        <v>14031.63</v>
      </c>
      <c r="F34" s="6" t="e">
        <f>#REF!-4006.8-333.9</f>
        <v>#REF!</v>
      </c>
    </row>
    <row r="35" spans="1:6" s="1" customFormat="1" ht="16.7" customHeight="1" x14ac:dyDescent="0.25">
      <c r="A35" s="2">
        <v>10</v>
      </c>
      <c r="B35" s="10" t="s">
        <v>20</v>
      </c>
      <c r="C35" s="2" t="s">
        <v>22</v>
      </c>
      <c r="D35" s="5">
        <v>18222.900000000001</v>
      </c>
      <c r="E35" s="5">
        <v>14031.63</v>
      </c>
      <c r="F35" s="6" t="e">
        <f>#REF!-4024.8-335.4</f>
        <v>#REF!</v>
      </c>
    </row>
    <row r="36" spans="1:6" s="1" customFormat="1" ht="16.7" customHeight="1" x14ac:dyDescent="0.25">
      <c r="A36" s="2">
        <v>11</v>
      </c>
      <c r="B36" s="10" t="s">
        <v>20</v>
      </c>
      <c r="C36" s="2" t="s">
        <v>28</v>
      </c>
      <c r="D36" s="5">
        <v>18222.900000000001</v>
      </c>
      <c r="E36" s="5">
        <v>13954.63</v>
      </c>
      <c r="F36" s="6" t="e">
        <f>#REF!-2273.48-189.46</f>
        <v>#REF!</v>
      </c>
    </row>
    <row r="37" spans="1:6" s="1" customFormat="1" ht="16.7" customHeight="1" x14ac:dyDescent="0.25">
      <c r="A37" s="2">
        <v>12</v>
      </c>
      <c r="B37" s="10" t="s">
        <v>20</v>
      </c>
      <c r="C37" s="2" t="s">
        <v>25</v>
      </c>
      <c r="D37" s="5">
        <v>13542.04</v>
      </c>
      <c r="E37" s="5">
        <v>10427.370000000001</v>
      </c>
      <c r="F37" s="6" t="e">
        <f>#REF!-2925-243.75</f>
        <v>#REF!</v>
      </c>
    </row>
    <row r="38" spans="1:6" s="1" customFormat="1" ht="16.7" customHeight="1" x14ac:dyDescent="0.25">
      <c r="A38" s="2">
        <v>13</v>
      </c>
      <c r="B38" s="10" t="s">
        <v>20</v>
      </c>
      <c r="C38" s="2" t="s">
        <v>24</v>
      </c>
      <c r="D38" s="5">
        <v>15911.5</v>
      </c>
      <c r="E38" s="5">
        <v>12251.85</v>
      </c>
    </row>
    <row r="39" spans="1:6" s="1" customFormat="1" ht="16.7" customHeight="1" x14ac:dyDescent="0.25">
      <c r="A39" s="2">
        <v>14</v>
      </c>
      <c r="B39" s="10" t="s">
        <v>20</v>
      </c>
      <c r="C39" s="2" t="s">
        <v>27</v>
      </c>
      <c r="D39" s="5">
        <v>14078.39</v>
      </c>
      <c r="E39" s="5">
        <v>10840.36</v>
      </c>
      <c r="F39" s="1" t="e">
        <f>#REF!-341.51-4098.08</f>
        <v>#REF!</v>
      </c>
    </row>
    <row r="40" spans="1:6" s="1" customFormat="1" ht="16.7" customHeight="1" x14ac:dyDescent="0.25">
      <c r="A40" s="2">
        <v>15</v>
      </c>
      <c r="B40" s="10" t="s">
        <v>20</v>
      </c>
      <c r="C40" s="2" t="s">
        <v>23</v>
      </c>
      <c r="D40" s="5">
        <v>15911.5</v>
      </c>
      <c r="E40" s="5">
        <v>12251.85</v>
      </c>
      <c r="F40" s="6" t="e">
        <f>#REF!-4006.8-333.9</f>
        <v>#REF!</v>
      </c>
    </row>
    <row r="41" spans="1:6" s="1" customFormat="1" ht="16.7" customHeight="1" x14ac:dyDescent="0.25">
      <c r="A41" s="2">
        <v>16</v>
      </c>
      <c r="B41" s="3" t="s">
        <v>29</v>
      </c>
      <c r="C41" s="2" t="s">
        <v>32</v>
      </c>
      <c r="D41" s="5">
        <v>12360.29</v>
      </c>
      <c r="E41" s="5">
        <v>9517.43</v>
      </c>
      <c r="F41" s="6" t="e">
        <f>#REF!-50-335.4-4024.8</f>
        <v>#REF!</v>
      </c>
    </row>
    <row r="42" spans="1:6" s="1" customFormat="1" ht="16.7" customHeight="1" x14ac:dyDescent="0.25">
      <c r="A42" s="2">
        <v>17</v>
      </c>
      <c r="B42" s="3" t="s">
        <v>29</v>
      </c>
      <c r="C42" s="2" t="s">
        <v>31</v>
      </c>
      <c r="D42" s="5">
        <v>15911.5</v>
      </c>
      <c r="E42" s="5">
        <v>12251.85</v>
      </c>
      <c r="F42" s="6" t="e">
        <f>#REF!-2614.5-217.88</f>
        <v>#REF!</v>
      </c>
    </row>
    <row r="43" spans="1:6" s="1" customFormat="1" ht="16.7" customHeight="1" x14ac:dyDescent="0.25">
      <c r="A43" s="2">
        <v>18</v>
      </c>
      <c r="B43" s="3" t="s">
        <v>29</v>
      </c>
      <c r="C43" s="2" t="s">
        <v>30</v>
      </c>
      <c r="D43" s="5">
        <v>13701.7</v>
      </c>
      <c r="E43" s="5">
        <v>10413.280000000001</v>
      </c>
      <c r="F43" s="6" t="e">
        <f>#REF!-2609.27-217.44</f>
        <v>#REF!</v>
      </c>
    </row>
    <row r="44" spans="1:6" s="1" customFormat="1" ht="16.7" customHeight="1" x14ac:dyDescent="0.25">
      <c r="A44" s="2">
        <v>19</v>
      </c>
      <c r="B44" s="3" t="s">
        <v>29</v>
      </c>
      <c r="C44" s="2" t="s">
        <v>33</v>
      </c>
      <c r="D44" s="5">
        <v>12055</v>
      </c>
      <c r="E44" s="5">
        <v>9282.35</v>
      </c>
    </row>
    <row r="45" spans="1:6" s="1" customFormat="1" ht="16.7" customHeight="1" x14ac:dyDescent="0.25">
      <c r="A45" s="2">
        <v>20</v>
      </c>
      <c r="B45" s="3" t="s">
        <v>46</v>
      </c>
      <c r="C45" s="2" t="s">
        <v>47</v>
      </c>
      <c r="D45" s="5">
        <v>4000</v>
      </c>
      <c r="E45" s="5">
        <v>3080</v>
      </c>
    </row>
    <row r="46" spans="1:6" s="1" customFormat="1" ht="16.7" customHeight="1" x14ac:dyDescent="0.25">
      <c r="A46" s="15" t="s">
        <v>35</v>
      </c>
      <c r="B46" s="16"/>
      <c r="C46" s="16"/>
      <c r="D46" s="16"/>
      <c r="E46" s="17"/>
      <c r="F46" s="6" t="e">
        <f>#REF!-333.9-4006.8</f>
        <v>#REF!</v>
      </c>
    </row>
    <row r="47" spans="1:6" s="1" customFormat="1" ht="16.7" customHeight="1" x14ac:dyDescent="0.25">
      <c r="A47" s="2">
        <v>1</v>
      </c>
      <c r="B47" s="3" t="s">
        <v>4</v>
      </c>
      <c r="C47" s="2" t="s">
        <v>39</v>
      </c>
      <c r="D47" s="5">
        <v>34094.6</v>
      </c>
      <c r="E47" s="5">
        <v>26252.84</v>
      </c>
      <c r="F47" s="6" t="e">
        <f>#REF!-50-335.58-4026.91</f>
        <v>#REF!</v>
      </c>
    </row>
    <row r="48" spans="1:6" s="1" customFormat="1" ht="16.7" customHeight="1" x14ac:dyDescent="0.25">
      <c r="A48" s="2">
        <v>2</v>
      </c>
      <c r="B48" s="3" t="s">
        <v>5</v>
      </c>
      <c r="C48" s="2" t="s">
        <v>7</v>
      </c>
      <c r="D48" s="5">
        <v>31746.62</v>
      </c>
      <c r="E48" s="5">
        <v>24444.9</v>
      </c>
      <c r="F48" s="6" t="e">
        <f>#REF!-217.88-2614.5</f>
        <v>#REF!</v>
      </c>
    </row>
    <row r="49" spans="1:6" s="1" customFormat="1" ht="16.7" customHeight="1" x14ac:dyDescent="0.25">
      <c r="A49" s="2">
        <v>3</v>
      </c>
      <c r="B49" s="3" t="s">
        <v>6</v>
      </c>
      <c r="C49" s="2" t="s">
        <v>8</v>
      </c>
      <c r="D49" s="5">
        <v>50311.46</v>
      </c>
      <c r="E49" s="5">
        <v>38689.83</v>
      </c>
      <c r="F49" s="6" t="e">
        <f>#REF!-2925-243.75</f>
        <v>#REF!</v>
      </c>
    </row>
    <row r="50" spans="1:6" s="1" customFormat="1" ht="16.7" customHeight="1" x14ac:dyDescent="0.25">
      <c r="A50" s="2">
        <v>4</v>
      </c>
      <c r="B50" s="3" t="s">
        <v>9</v>
      </c>
      <c r="C50" s="2" t="s">
        <v>10</v>
      </c>
      <c r="D50" s="5">
        <v>20683.64</v>
      </c>
      <c r="E50" s="5">
        <v>15926.4</v>
      </c>
    </row>
    <row r="51" spans="1:6" s="1" customFormat="1" ht="16.7" customHeight="1" x14ac:dyDescent="0.25">
      <c r="A51" s="2">
        <v>5</v>
      </c>
      <c r="B51" s="3" t="s">
        <v>11</v>
      </c>
      <c r="C51" s="2" t="s">
        <v>12</v>
      </c>
      <c r="D51" s="5">
        <v>31045.75</v>
      </c>
      <c r="E51" s="5">
        <v>23905.22</v>
      </c>
      <c r="F51" s="1" t="e">
        <f>#REF!-377.1-4525.2</f>
        <v>#REF!</v>
      </c>
    </row>
    <row r="52" spans="1:6" s="1" customFormat="1" ht="16.7" customHeight="1" x14ac:dyDescent="0.25">
      <c r="A52" s="2">
        <v>6</v>
      </c>
      <c r="B52" s="9" t="s">
        <v>16</v>
      </c>
      <c r="C52" s="2" t="s">
        <v>17</v>
      </c>
      <c r="D52" s="5">
        <v>21025.119999999999</v>
      </c>
      <c r="E52" s="5">
        <v>16189.34</v>
      </c>
    </row>
    <row r="53" spans="1:6" s="1" customFormat="1" ht="16.7" customHeight="1" x14ac:dyDescent="0.25">
      <c r="A53" s="2">
        <v>7</v>
      </c>
      <c r="B53" s="10" t="s">
        <v>18</v>
      </c>
      <c r="C53" s="8" t="s">
        <v>19</v>
      </c>
      <c r="D53" s="5">
        <v>21084.400000000001</v>
      </c>
      <c r="E53" s="5">
        <v>16232.68</v>
      </c>
      <c r="F53" s="6" t="e">
        <f>#REF!-333.9-4006.8</f>
        <v>#REF!</v>
      </c>
    </row>
    <row r="54" spans="1:6" s="1" customFormat="1" ht="16.7" customHeight="1" x14ac:dyDescent="0.25">
      <c r="A54" s="2">
        <v>8</v>
      </c>
      <c r="B54" s="10" t="s">
        <v>20</v>
      </c>
      <c r="C54" s="2" t="s">
        <v>26</v>
      </c>
      <c r="D54" s="5">
        <v>12824.16</v>
      </c>
      <c r="E54" s="5">
        <v>9874.6</v>
      </c>
      <c r="F54" s="6" t="e">
        <f>#REF!-50-815.8-9789.59</f>
        <v>#REF!</v>
      </c>
    </row>
    <row r="55" spans="1:6" s="1" customFormat="1" ht="16.7" customHeight="1" x14ac:dyDescent="0.25">
      <c r="A55" s="2">
        <v>9</v>
      </c>
      <c r="B55" s="10" t="s">
        <v>20</v>
      </c>
      <c r="C55" s="2" t="s">
        <v>21</v>
      </c>
      <c r="D55" s="5">
        <v>18222.900000000001</v>
      </c>
      <c r="E55" s="5">
        <v>14031.63</v>
      </c>
      <c r="F55" s="6" t="e">
        <f>#REF!-2614.5-217.88</f>
        <v>#REF!</v>
      </c>
    </row>
    <row r="56" spans="1:6" s="1" customFormat="1" ht="16.7" customHeight="1" x14ac:dyDescent="0.25">
      <c r="A56" s="2">
        <v>10</v>
      </c>
      <c r="B56" s="10" t="s">
        <v>20</v>
      </c>
      <c r="C56" s="2" t="s">
        <v>22</v>
      </c>
      <c r="D56" s="5">
        <v>18222.900000000001</v>
      </c>
      <c r="E56" s="5">
        <v>14031.63</v>
      </c>
      <c r="F56" s="6" t="e">
        <f>#REF!-478.16-5737.97</f>
        <v>#REF!</v>
      </c>
    </row>
    <row r="57" spans="1:6" s="1" customFormat="1" ht="16.7" customHeight="1" x14ac:dyDescent="0.25">
      <c r="A57" s="2">
        <v>11</v>
      </c>
      <c r="B57" s="10" t="s">
        <v>20</v>
      </c>
      <c r="C57" s="2" t="s">
        <v>28</v>
      </c>
      <c r="D57" s="5">
        <v>16122.39</v>
      </c>
      <c r="E57" s="5">
        <v>12414.24</v>
      </c>
    </row>
    <row r="58" spans="1:6" s="1" customFormat="1" ht="16.7" customHeight="1" x14ac:dyDescent="0.25">
      <c r="A58" s="2">
        <v>12</v>
      </c>
      <c r="B58" s="10" t="s">
        <v>20</v>
      </c>
      <c r="C58" s="2" t="s">
        <v>25</v>
      </c>
      <c r="D58" s="5">
        <v>13658.55</v>
      </c>
      <c r="E58" s="5">
        <v>10517.08</v>
      </c>
      <c r="F58" s="6" t="e">
        <f>#REF!-755.35-9064.21</f>
        <v>#REF!</v>
      </c>
    </row>
    <row r="59" spans="1:6" s="1" customFormat="1" ht="16.7" customHeight="1" x14ac:dyDescent="0.25">
      <c r="A59" s="2">
        <v>13</v>
      </c>
      <c r="B59" s="10" t="s">
        <v>20</v>
      </c>
      <c r="C59" s="2" t="s">
        <v>24</v>
      </c>
      <c r="D59" s="5">
        <v>14928.04</v>
      </c>
      <c r="E59" s="5">
        <v>11494.59</v>
      </c>
      <c r="F59" s="1" t="e">
        <f>#REF!-333.9-4006.8</f>
        <v>#REF!</v>
      </c>
    </row>
    <row r="60" spans="1:6" s="1" customFormat="1" ht="16.7" customHeight="1" x14ac:dyDescent="0.25">
      <c r="A60" s="2">
        <v>14</v>
      </c>
      <c r="B60" s="10" t="s">
        <v>20</v>
      </c>
      <c r="C60" s="2" t="s">
        <v>27</v>
      </c>
      <c r="D60" s="5">
        <v>10747.17</v>
      </c>
      <c r="E60" s="5">
        <v>8275.32</v>
      </c>
      <c r="F60" s="6" t="e">
        <f>#REF!-50-175.69-2108.22</f>
        <v>#REF!</v>
      </c>
    </row>
    <row r="61" spans="1:6" s="1" customFormat="1" ht="16.7" customHeight="1" x14ac:dyDescent="0.25">
      <c r="A61" s="2">
        <v>15</v>
      </c>
      <c r="B61" s="10" t="s">
        <v>20</v>
      </c>
      <c r="C61" s="2" t="s">
        <v>23</v>
      </c>
      <c r="D61" s="5">
        <v>17308.7</v>
      </c>
      <c r="E61" s="5">
        <v>13327.69</v>
      </c>
      <c r="F61" s="6" t="e">
        <f>#REF!-5722.7-476.89</f>
        <v>#REF!</v>
      </c>
    </row>
    <row r="62" spans="1:6" s="1" customFormat="1" ht="16.7" customHeight="1" x14ac:dyDescent="0.25">
      <c r="A62" s="2">
        <v>16</v>
      </c>
      <c r="B62" s="3" t="s">
        <v>29</v>
      </c>
      <c r="C62" s="2" t="s">
        <v>32</v>
      </c>
      <c r="D62" s="5">
        <v>12529.2</v>
      </c>
      <c r="E62" s="5">
        <v>9647.48</v>
      </c>
      <c r="F62" s="6" t="e">
        <f>#REF!-2837.46-236.46</f>
        <v>#REF!</v>
      </c>
    </row>
    <row r="63" spans="1:6" s="1" customFormat="1" ht="16.7" customHeight="1" x14ac:dyDescent="0.25">
      <c r="A63" s="2">
        <v>17</v>
      </c>
      <c r="B63" s="3" t="s">
        <v>29</v>
      </c>
      <c r="C63" s="2" t="s">
        <v>31</v>
      </c>
      <c r="D63" s="5">
        <v>15911.5</v>
      </c>
      <c r="E63" s="5">
        <v>12251.85</v>
      </c>
    </row>
    <row r="64" spans="1:6" s="1" customFormat="1" ht="16.7" customHeight="1" x14ac:dyDescent="0.25">
      <c r="A64" s="2">
        <v>18</v>
      </c>
      <c r="B64" s="3" t="s">
        <v>29</v>
      </c>
      <c r="C64" s="2" t="s">
        <v>30</v>
      </c>
      <c r="D64" s="5">
        <v>29413.599999999999</v>
      </c>
      <c r="E64" s="5">
        <v>22354.33</v>
      </c>
      <c r="F64" s="1" t="e">
        <f>#REF!-5349.45-445.79</f>
        <v>#REF!</v>
      </c>
    </row>
    <row r="65" spans="1:6" s="1" customFormat="1" ht="16.7" customHeight="1" x14ac:dyDescent="0.25">
      <c r="A65" s="2">
        <v>19</v>
      </c>
      <c r="B65" s="3" t="s">
        <v>29</v>
      </c>
      <c r="C65" s="2" t="s">
        <v>33</v>
      </c>
      <c r="D65" s="5">
        <v>25712.44</v>
      </c>
      <c r="E65" s="5">
        <v>19798.580000000002</v>
      </c>
      <c r="F65" s="6" t="e">
        <f>#REF!-8606.97-717.25</f>
        <v>#REF!</v>
      </c>
    </row>
    <row r="66" spans="1:6" s="1" customFormat="1" ht="16.7" customHeight="1" x14ac:dyDescent="0.25">
      <c r="A66" s="2">
        <v>20</v>
      </c>
      <c r="B66" s="3" t="s">
        <v>46</v>
      </c>
      <c r="C66" s="2" t="s">
        <v>47</v>
      </c>
      <c r="D66" s="5">
        <v>4000</v>
      </c>
      <c r="E66" s="5">
        <v>3080</v>
      </c>
      <c r="F66" s="6"/>
    </row>
    <row r="67" spans="1:6" s="1" customFormat="1" ht="16.7" customHeight="1" x14ac:dyDescent="0.25">
      <c r="A67" s="2">
        <v>21</v>
      </c>
      <c r="B67" s="3" t="s">
        <v>48</v>
      </c>
      <c r="C67" s="2" t="s">
        <v>49</v>
      </c>
      <c r="D67" s="5">
        <v>1333.33</v>
      </c>
      <c r="E67" s="5">
        <v>1026.6600000000001</v>
      </c>
      <c r="F67" s="6"/>
    </row>
    <row r="68" spans="1:6" s="1" customFormat="1" ht="16.7" customHeight="1" x14ac:dyDescent="0.25">
      <c r="A68" s="15" t="s">
        <v>36</v>
      </c>
      <c r="B68" s="16"/>
      <c r="C68" s="16"/>
      <c r="D68" s="16"/>
      <c r="E68" s="17"/>
      <c r="F68" s="6" t="e">
        <f>#REF!-2750.87-229.24</f>
        <v>#REF!</v>
      </c>
    </row>
    <row r="69" spans="1:6" s="1" customFormat="1" ht="16.7" customHeight="1" x14ac:dyDescent="0.25">
      <c r="A69" s="2">
        <v>1</v>
      </c>
      <c r="B69" s="3" t="s">
        <v>4</v>
      </c>
      <c r="C69" s="2" t="s">
        <v>39</v>
      </c>
      <c r="D69" s="5">
        <v>34094.6</v>
      </c>
      <c r="E69" s="5">
        <v>26252.84</v>
      </c>
      <c r="F69" s="6" t="e">
        <f>#REF!-295.11-3541.3</f>
        <v>#REF!</v>
      </c>
    </row>
    <row r="70" spans="1:6" s="1" customFormat="1" ht="16.7" customHeight="1" x14ac:dyDescent="0.25">
      <c r="A70" s="2">
        <v>2</v>
      </c>
      <c r="B70" s="3" t="s">
        <v>5</v>
      </c>
      <c r="C70" s="2" t="s">
        <v>7</v>
      </c>
      <c r="D70" s="5">
        <v>32615</v>
      </c>
      <c r="E70" s="5">
        <v>25113.55</v>
      </c>
    </row>
    <row r="71" spans="1:6" s="1" customFormat="1" ht="16.7" customHeight="1" x14ac:dyDescent="0.25">
      <c r="A71" s="2">
        <v>3</v>
      </c>
      <c r="B71" s="3" t="s">
        <v>6</v>
      </c>
      <c r="C71" s="2" t="s">
        <v>8</v>
      </c>
      <c r="D71" s="5">
        <v>16357.5</v>
      </c>
      <c r="E71" s="5">
        <v>12545.27</v>
      </c>
      <c r="F71" s="1" t="e">
        <f>#REF!-5533.2-461.1</f>
        <v>#REF!</v>
      </c>
    </row>
    <row r="72" spans="1:6" s="1" customFormat="1" ht="16.7" customHeight="1" x14ac:dyDescent="0.25">
      <c r="A72" s="2">
        <v>4</v>
      </c>
      <c r="B72" s="3" t="s">
        <v>9</v>
      </c>
      <c r="C72" s="2" t="s">
        <v>10</v>
      </c>
      <c r="D72" s="5">
        <v>20683.64</v>
      </c>
      <c r="E72" s="5">
        <v>15926.4</v>
      </c>
      <c r="F72" s="6" t="e">
        <f>#REF!-407.4-4888.8</f>
        <v>#REF!</v>
      </c>
    </row>
    <row r="73" spans="1:6" s="1" customFormat="1" ht="16.7" customHeight="1" x14ac:dyDescent="0.25">
      <c r="A73" s="2">
        <v>5</v>
      </c>
      <c r="B73" s="3" t="s">
        <v>11</v>
      </c>
      <c r="C73" s="2" t="s">
        <v>12</v>
      </c>
      <c r="D73" s="5">
        <v>13000.37</v>
      </c>
      <c r="E73" s="5">
        <v>10010.290000000001</v>
      </c>
      <c r="F73" s="6" t="e">
        <f>#REF!-50-408.9-4906.8</f>
        <v>#REF!</v>
      </c>
    </row>
    <row r="74" spans="1:6" s="1" customFormat="1" ht="16.7" customHeight="1" x14ac:dyDescent="0.25">
      <c r="A74" s="2">
        <v>6</v>
      </c>
      <c r="B74" s="9" t="s">
        <v>16</v>
      </c>
      <c r="C74" s="2" t="s">
        <v>17</v>
      </c>
      <c r="D74" s="5">
        <v>20662.98</v>
      </c>
      <c r="E74" s="5">
        <v>15910.49</v>
      </c>
      <c r="F74" s="6"/>
    </row>
    <row r="75" spans="1:6" s="1" customFormat="1" ht="16.7" customHeight="1" x14ac:dyDescent="0.25">
      <c r="A75" s="2">
        <v>7</v>
      </c>
      <c r="B75" s="10" t="s">
        <v>18</v>
      </c>
      <c r="C75" s="8" t="s">
        <v>19</v>
      </c>
      <c r="D75" s="5">
        <v>21081.4</v>
      </c>
      <c r="E75" s="5">
        <v>16232.68</v>
      </c>
      <c r="F75" s="6" t="e">
        <f>#REF!-277.5-3330</f>
        <v>#REF!</v>
      </c>
    </row>
    <row r="76" spans="1:6" s="1" customFormat="1" ht="16.7" customHeight="1" x14ac:dyDescent="0.25">
      <c r="A76" s="2">
        <v>8</v>
      </c>
      <c r="B76" s="10" t="s">
        <v>20</v>
      </c>
      <c r="C76" s="2" t="s">
        <v>26</v>
      </c>
      <c r="D76" s="5">
        <v>14105.66</v>
      </c>
      <c r="E76" s="5">
        <v>10861.36</v>
      </c>
      <c r="F76" s="6" t="e">
        <f>#REF!-300-3600</f>
        <v>#REF!</v>
      </c>
    </row>
    <row r="77" spans="1:6" s="1" customFormat="1" ht="16.7" customHeight="1" x14ac:dyDescent="0.25">
      <c r="A77" s="2">
        <v>9</v>
      </c>
      <c r="B77" s="10" t="s">
        <v>20</v>
      </c>
      <c r="C77" s="2" t="s">
        <v>21</v>
      </c>
      <c r="D77" s="5">
        <v>27926.560000000001</v>
      </c>
      <c r="E77" s="5">
        <v>21503.45</v>
      </c>
    </row>
    <row r="78" spans="1:6" s="1" customFormat="1" ht="16.7" customHeight="1" x14ac:dyDescent="0.25">
      <c r="A78" s="2">
        <v>10</v>
      </c>
      <c r="B78" s="10" t="s">
        <v>20</v>
      </c>
      <c r="C78" s="2" t="s">
        <v>22</v>
      </c>
      <c r="D78" s="5">
        <v>19520.900000000001</v>
      </c>
      <c r="E78" s="5">
        <v>15031.09</v>
      </c>
      <c r="F78" s="4" t="e">
        <f>#REF!-9941.42-828.45</f>
        <v>#REF!</v>
      </c>
    </row>
    <row r="79" spans="1:6" s="1" customFormat="1" ht="16.7" customHeight="1" x14ac:dyDescent="0.25">
      <c r="A79" s="2">
        <v>11</v>
      </c>
      <c r="B79" s="10" t="s">
        <v>20</v>
      </c>
      <c r="C79" s="2" t="s">
        <v>28</v>
      </c>
      <c r="D79" s="5">
        <v>22237.81</v>
      </c>
      <c r="E79" s="5">
        <v>17123.12</v>
      </c>
      <c r="F79" s="4" t="e">
        <f>#REF!-8615-717.92</f>
        <v>#REF!</v>
      </c>
    </row>
    <row r="80" spans="1:6" s="1" customFormat="1" ht="16.7" customHeight="1" x14ac:dyDescent="0.25">
      <c r="A80" s="2">
        <v>12</v>
      </c>
      <c r="B80" s="10" t="s">
        <v>20</v>
      </c>
      <c r="C80" s="2" t="s">
        <v>25</v>
      </c>
      <c r="D80" s="5">
        <v>13677.6</v>
      </c>
      <c r="E80" s="5">
        <v>10531.75</v>
      </c>
      <c r="F80" s="4" t="e">
        <f>#REF!-9894.82-824.57-50</f>
        <v>#REF!</v>
      </c>
    </row>
    <row r="81" spans="1:6" s="1" customFormat="1" ht="16.7" customHeight="1" x14ac:dyDescent="0.25">
      <c r="A81" s="2">
        <v>13</v>
      </c>
      <c r="B81" s="10" t="s">
        <v>20</v>
      </c>
      <c r="C81" s="2" t="s">
        <v>24</v>
      </c>
      <c r="D81" s="5">
        <v>16990.12</v>
      </c>
      <c r="E81" s="5">
        <v>13082.39</v>
      </c>
      <c r="F81" s="4"/>
    </row>
    <row r="82" spans="1:6" s="1" customFormat="1" ht="16.7" customHeight="1" x14ac:dyDescent="0.25">
      <c r="A82" s="2">
        <v>14</v>
      </c>
      <c r="B82" s="10" t="s">
        <v>20</v>
      </c>
      <c r="C82" s="2" t="s">
        <v>27</v>
      </c>
      <c r="D82" s="5">
        <v>18564.39</v>
      </c>
      <c r="E82" s="5">
        <v>14294.58</v>
      </c>
      <c r="F82" s="4" t="e">
        <f>#REF!-6160.98-513.41</f>
        <v>#REF!</v>
      </c>
    </row>
    <row r="83" spans="1:6" s="1" customFormat="1" ht="16.7" customHeight="1" x14ac:dyDescent="0.25">
      <c r="A83" s="2">
        <v>15</v>
      </c>
      <c r="B83" s="10" t="s">
        <v>20</v>
      </c>
      <c r="C83" s="2" t="s">
        <v>23</v>
      </c>
      <c r="D83" s="5">
        <v>16212.11</v>
      </c>
      <c r="E83" s="5">
        <v>12483.32</v>
      </c>
      <c r="F83" s="4" t="e">
        <f>#REF!-4905.77-408.82</f>
        <v>#REF!</v>
      </c>
    </row>
    <row r="84" spans="1:6" s="1" customFormat="1" ht="16.7" customHeight="1" x14ac:dyDescent="0.25">
      <c r="A84" s="2">
        <v>16</v>
      </c>
      <c r="B84" s="3" t="s">
        <v>29</v>
      </c>
      <c r="C84" s="2" t="s">
        <v>32</v>
      </c>
      <c r="D84" s="5">
        <v>12529.2</v>
      </c>
      <c r="E84" s="5">
        <v>9647.48</v>
      </c>
    </row>
    <row r="85" spans="1:6" s="1" customFormat="1" ht="16.7" customHeight="1" x14ac:dyDescent="0.25">
      <c r="A85" s="2">
        <v>17</v>
      </c>
      <c r="B85" s="3" t="s">
        <v>29</v>
      </c>
      <c r="C85" s="2" t="s">
        <v>31</v>
      </c>
      <c r="D85" s="5">
        <v>22690.85</v>
      </c>
      <c r="E85" s="5">
        <v>17471.96</v>
      </c>
      <c r="F85" s="1" t="e">
        <f>#REF!-461.1-5533.2</f>
        <v>#REF!</v>
      </c>
    </row>
    <row r="86" spans="1:6" s="1" customFormat="1" ht="16.7" customHeight="1" x14ac:dyDescent="0.25">
      <c r="A86" s="2">
        <v>18</v>
      </c>
      <c r="B86" s="3" t="s">
        <v>29</v>
      </c>
      <c r="C86" s="2" t="s">
        <v>30</v>
      </c>
      <c r="D86" s="5">
        <v>8719.26</v>
      </c>
      <c r="E86" s="5">
        <v>6626.64</v>
      </c>
      <c r="F86" s="6" t="e">
        <f>#REF!-6652.8-554.4</f>
        <v>#REF!</v>
      </c>
    </row>
    <row r="87" spans="1:6" s="1" customFormat="1" ht="16.7" customHeight="1" x14ac:dyDescent="0.25">
      <c r="A87" s="2">
        <v>19</v>
      </c>
      <c r="B87" s="3" t="s">
        <v>29</v>
      </c>
      <c r="C87" s="2" t="s">
        <v>33</v>
      </c>
      <c r="D87" s="5">
        <v>12055</v>
      </c>
      <c r="E87" s="5">
        <v>9282.35</v>
      </c>
      <c r="F87" s="6" t="e">
        <f>#REF!-50-429.56-5154.71</f>
        <v>#REF!</v>
      </c>
    </row>
    <row r="88" spans="1:6" s="1" customFormat="1" ht="16.7" customHeight="1" x14ac:dyDescent="0.25">
      <c r="A88" s="2">
        <v>20</v>
      </c>
      <c r="B88" s="3" t="s">
        <v>46</v>
      </c>
      <c r="C88" s="2" t="s">
        <v>47</v>
      </c>
      <c r="D88" s="5">
        <v>4000</v>
      </c>
      <c r="E88" s="5">
        <v>3080</v>
      </c>
      <c r="F88" s="6"/>
    </row>
    <row r="89" spans="1:6" s="1" customFormat="1" ht="16.7" customHeight="1" x14ac:dyDescent="0.25">
      <c r="A89" s="2">
        <v>21</v>
      </c>
      <c r="B89" s="3" t="s">
        <v>48</v>
      </c>
      <c r="C89" s="2" t="s">
        <v>49</v>
      </c>
      <c r="D89" s="5">
        <v>4000</v>
      </c>
      <c r="E89" s="5">
        <v>3080</v>
      </c>
      <c r="F89" s="6"/>
    </row>
    <row r="90" spans="1:6" s="1" customFormat="1" ht="16.7" customHeight="1" x14ac:dyDescent="0.25">
      <c r="A90" s="15" t="s">
        <v>37</v>
      </c>
      <c r="B90" s="16"/>
      <c r="C90" s="16"/>
      <c r="D90" s="16"/>
      <c r="E90" s="17"/>
      <c r="F90" s="6" t="e">
        <f>#REF!-284.61-3415.26</f>
        <v>#REF!</v>
      </c>
    </row>
    <row r="91" spans="1:6" s="1" customFormat="1" ht="16.7" customHeight="1" x14ac:dyDescent="0.25">
      <c r="A91" s="2">
        <v>1</v>
      </c>
      <c r="B91" s="3" t="s">
        <v>4</v>
      </c>
      <c r="C91" s="2" t="s">
        <v>39</v>
      </c>
      <c r="D91" s="5">
        <v>34094.6</v>
      </c>
      <c r="E91" s="5">
        <v>26252.84</v>
      </c>
    </row>
    <row r="92" spans="1:6" s="1" customFormat="1" ht="16.7" customHeight="1" x14ac:dyDescent="0.25">
      <c r="A92" s="2">
        <v>2</v>
      </c>
      <c r="B92" s="3" t="s">
        <v>5</v>
      </c>
      <c r="C92" s="2" t="s">
        <v>7</v>
      </c>
      <c r="D92" s="5">
        <v>32615</v>
      </c>
      <c r="E92" s="5">
        <v>25113.55</v>
      </c>
      <c r="F92" s="1" t="e">
        <f>#REF!-6037.2-503.1</f>
        <v>#REF!</v>
      </c>
    </row>
    <row r="93" spans="1:6" s="1" customFormat="1" ht="16.7" customHeight="1" x14ac:dyDescent="0.25">
      <c r="A93" s="2">
        <v>3</v>
      </c>
      <c r="B93" s="3" t="s">
        <v>6</v>
      </c>
      <c r="C93" s="2" t="s">
        <v>8</v>
      </c>
      <c r="D93" s="5">
        <v>46832.9</v>
      </c>
      <c r="E93" s="5">
        <v>36011.33</v>
      </c>
      <c r="F93" s="1" t="e">
        <f>#REF!-7970.37-664.2</f>
        <v>#REF!</v>
      </c>
    </row>
    <row r="94" spans="1:6" s="1" customFormat="1" ht="16.7" customHeight="1" x14ac:dyDescent="0.25">
      <c r="A94" s="2">
        <v>4</v>
      </c>
      <c r="B94" s="3" t="s">
        <v>9</v>
      </c>
      <c r="C94" s="2" t="s">
        <v>10</v>
      </c>
      <c r="D94" s="5">
        <v>42388.84</v>
      </c>
      <c r="E94" s="5">
        <v>32639.41</v>
      </c>
      <c r="F94" s="1" t="e">
        <f>#REF!-6586.13-548.84-50</f>
        <v>#REF!</v>
      </c>
    </row>
    <row r="95" spans="1:6" s="1" customFormat="1" ht="16.7" customHeight="1" x14ac:dyDescent="0.25">
      <c r="A95" s="2">
        <v>5</v>
      </c>
      <c r="B95" s="3" t="s">
        <v>11</v>
      </c>
      <c r="C95" s="2" t="s">
        <v>12</v>
      </c>
      <c r="D95" s="5">
        <v>21777.59</v>
      </c>
      <c r="E95" s="5">
        <v>16768.740000000002</v>
      </c>
    </row>
    <row r="96" spans="1:6" s="1" customFormat="1" ht="16.7" customHeight="1" x14ac:dyDescent="0.25">
      <c r="A96" s="2">
        <v>6</v>
      </c>
      <c r="B96" s="9" t="s">
        <v>16</v>
      </c>
      <c r="C96" s="2" t="s">
        <v>17</v>
      </c>
      <c r="D96" s="5">
        <v>20767.84</v>
      </c>
      <c r="E96" s="5">
        <v>15991.24</v>
      </c>
      <c r="F96" s="1" t="e">
        <f>#REF!-4885.2-407.1</f>
        <v>#REF!</v>
      </c>
    </row>
    <row r="97" spans="1:6" s="1" customFormat="1" ht="16.7" customHeight="1" x14ac:dyDescent="0.25">
      <c r="A97" s="2">
        <v>7</v>
      </c>
      <c r="B97" s="10" t="s">
        <v>18</v>
      </c>
      <c r="C97" s="8" t="s">
        <v>19</v>
      </c>
      <c r="D97" s="5">
        <v>21081.4</v>
      </c>
      <c r="E97" s="5">
        <v>16232.68</v>
      </c>
      <c r="F97" s="1" t="e">
        <f>#REF!-2069.86-172.48</f>
        <v>#REF!</v>
      </c>
    </row>
    <row r="98" spans="1:6" ht="16.7" customHeight="1" x14ac:dyDescent="0.25">
      <c r="A98" s="2">
        <v>8</v>
      </c>
      <c r="B98" s="10" t="s">
        <v>20</v>
      </c>
      <c r="C98" s="2" t="s">
        <v>26</v>
      </c>
      <c r="D98" s="5">
        <v>14105.66</v>
      </c>
      <c r="E98" s="5">
        <v>10861.36</v>
      </c>
    </row>
    <row r="99" spans="1:6" ht="16.7" customHeight="1" x14ac:dyDescent="0.25">
      <c r="A99" s="2">
        <v>9</v>
      </c>
      <c r="B99" s="10" t="s">
        <v>20</v>
      </c>
      <c r="C99" s="2" t="s">
        <v>21</v>
      </c>
      <c r="D99" s="5">
        <v>9111.4500000000007</v>
      </c>
      <c r="E99" s="5">
        <v>7015.82</v>
      </c>
    </row>
    <row r="100" spans="1:6" ht="16.7" customHeight="1" x14ac:dyDescent="0.25">
      <c r="A100" s="2">
        <v>10</v>
      </c>
      <c r="B100" s="10" t="s">
        <v>20</v>
      </c>
      <c r="C100" s="2" t="s">
        <v>22</v>
      </c>
      <c r="D100" s="5">
        <v>18222.900000000001</v>
      </c>
      <c r="E100" s="5">
        <v>14031.63</v>
      </c>
    </row>
    <row r="101" spans="1:6" ht="16.7" customHeight="1" x14ac:dyDescent="0.25">
      <c r="A101" s="2">
        <v>11</v>
      </c>
      <c r="B101" s="10" t="s">
        <v>20</v>
      </c>
      <c r="C101" s="2" t="s">
        <v>28</v>
      </c>
      <c r="D101" s="5">
        <v>33656.160000000003</v>
      </c>
      <c r="E101" s="5">
        <v>25915.24</v>
      </c>
    </row>
    <row r="102" spans="1:6" ht="16.7" customHeight="1" x14ac:dyDescent="0.25">
      <c r="A102" s="2">
        <v>12</v>
      </c>
      <c r="B102" s="10" t="s">
        <v>20</v>
      </c>
      <c r="C102" s="2" t="s">
        <v>25</v>
      </c>
      <c r="D102" s="5">
        <v>13677.6</v>
      </c>
      <c r="E102" s="5">
        <v>10531.75</v>
      </c>
    </row>
    <row r="103" spans="1:6" ht="16.7" customHeight="1" x14ac:dyDescent="0.25">
      <c r="A103" s="2">
        <v>13</v>
      </c>
      <c r="B103" s="10" t="s">
        <v>20</v>
      </c>
      <c r="C103" s="2" t="s">
        <v>24</v>
      </c>
      <c r="D103" s="5">
        <v>33749.839999999997</v>
      </c>
      <c r="E103" s="5">
        <v>25987.38</v>
      </c>
    </row>
    <row r="104" spans="1:6" ht="16.7" customHeight="1" x14ac:dyDescent="0.25">
      <c r="A104" s="2">
        <v>14</v>
      </c>
      <c r="B104" s="10" t="s">
        <v>20</v>
      </c>
      <c r="C104" s="2" t="s">
        <v>27</v>
      </c>
      <c r="D104" s="5">
        <v>9617.49</v>
      </c>
      <c r="E104" s="5">
        <v>7405.47</v>
      </c>
    </row>
    <row r="105" spans="1:6" ht="16.7" customHeight="1" x14ac:dyDescent="0.25">
      <c r="A105" s="2">
        <v>15</v>
      </c>
      <c r="B105" s="10" t="s">
        <v>20</v>
      </c>
      <c r="C105" s="2" t="s">
        <v>23</v>
      </c>
      <c r="D105" s="5">
        <v>15199.42</v>
      </c>
      <c r="E105" s="5">
        <v>11703.55</v>
      </c>
    </row>
    <row r="106" spans="1:6" ht="16.7" customHeight="1" x14ac:dyDescent="0.25">
      <c r="A106" s="2">
        <v>16</v>
      </c>
      <c r="B106" s="3" t="s">
        <v>29</v>
      </c>
      <c r="C106" s="2" t="s">
        <v>32</v>
      </c>
      <c r="D106" s="5">
        <v>14843.53</v>
      </c>
      <c r="E106" s="5">
        <v>11429.51</v>
      </c>
    </row>
    <row r="107" spans="1:6" ht="16.7" customHeight="1" x14ac:dyDescent="0.25">
      <c r="A107" s="2">
        <v>17</v>
      </c>
      <c r="B107" s="3" t="s">
        <v>29</v>
      </c>
      <c r="C107" s="2" t="s">
        <v>31</v>
      </c>
      <c r="D107" s="5">
        <v>8679</v>
      </c>
      <c r="E107" s="5">
        <v>6682.83</v>
      </c>
    </row>
    <row r="108" spans="1:6" ht="16.7" customHeight="1" x14ac:dyDescent="0.25">
      <c r="A108" s="2">
        <v>18</v>
      </c>
      <c r="B108" s="3" t="s">
        <v>29</v>
      </c>
      <c r="C108" s="2" t="s">
        <v>30</v>
      </c>
      <c r="D108" s="5">
        <v>13751.7</v>
      </c>
      <c r="E108" s="5">
        <v>10451.280000000001</v>
      </c>
    </row>
    <row r="109" spans="1:6" ht="16.7" customHeight="1" x14ac:dyDescent="0.25">
      <c r="A109" s="2">
        <v>19</v>
      </c>
      <c r="B109" s="3" t="s">
        <v>29</v>
      </c>
      <c r="C109" s="2" t="s">
        <v>33</v>
      </c>
      <c r="D109" s="5">
        <v>16207.88</v>
      </c>
      <c r="E109" s="5">
        <v>12480.07</v>
      </c>
    </row>
    <row r="110" spans="1:6" ht="16.7" customHeight="1" x14ac:dyDescent="0.25">
      <c r="A110" s="2">
        <v>20</v>
      </c>
      <c r="B110" s="3" t="s">
        <v>46</v>
      </c>
      <c r="C110" s="2" t="s">
        <v>47</v>
      </c>
      <c r="D110" s="5">
        <v>4000</v>
      </c>
      <c r="E110" s="5">
        <v>3080</v>
      </c>
    </row>
    <row r="111" spans="1:6" ht="16.7" customHeight="1" x14ac:dyDescent="0.25">
      <c r="A111" s="2">
        <v>21</v>
      </c>
      <c r="B111" s="3" t="s">
        <v>48</v>
      </c>
      <c r="C111" s="2" t="s">
        <v>49</v>
      </c>
      <c r="D111" s="5">
        <v>4000</v>
      </c>
      <c r="E111" s="5">
        <v>3080</v>
      </c>
    </row>
    <row r="112" spans="1:6" ht="16.7" customHeight="1" x14ac:dyDescent="0.25">
      <c r="A112" s="15" t="s">
        <v>38</v>
      </c>
      <c r="B112" s="16"/>
      <c r="C112" s="16"/>
      <c r="D112" s="16"/>
      <c r="E112" s="17"/>
    </row>
    <row r="113" spans="1:5" ht="16.7" customHeight="1" x14ac:dyDescent="0.25">
      <c r="A113" s="2">
        <v>1</v>
      </c>
      <c r="B113" s="3" t="s">
        <v>4</v>
      </c>
      <c r="C113" s="2" t="s">
        <v>39</v>
      </c>
      <c r="D113" s="5">
        <v>34094.6</v>
      </c>
      <c r="E113" s="5">
        <v>26252.84</v>
      </c>
    </row>
    <row r="114" spans="1:5" ht="16.7" customHeight="1" x14ac:dyDescent="0.25">
      <c r="A114" s="2">
        <v>2</v>
      </c>
      <c r="B114" s="3" t="s">
        <v>5</v>
      </c>
      <c r="C114" s="2" t="s">
        <v>7</v>
      </c>
      <c r="D114" s="5">
        <v>77100.929999999993</v>
      </c>
      <c r="E114" s="5">
        <v>59367.71</v>
      </c>
    </row>
    <row r="115" spans="1:5" ht="16.7" customHeight="1" x14ac:dyDescent="0.25">
      <c r="A115" s="2">
        <v>3</v>
      </c>
      <c r="B115" s="3" t="s">
        <v>6</v>
      </c>
      <c r="C115" s="2" t="s">
        <v>8</v>
      </c>
      <c r="D115" s="5">
        <v>17136.43</v>
      </c>
      <c r="E115" s="5">
        <v>13145.05</v>
      </c>
    </row>
    <row r="116" spans="1:5" ht="16.7" customHeight="1" x14ac:dyDescent="0.25">
      <c r="A116" s="2">
        <v>4</v>
      </c>
      <c r="B116" s="3" t="s">
        <v>9</v>
      </c>
      <c r="C116" s="2" t="s">
        <v>10</v>
      </c>
      <c r="D116" s="5">
        <v>20683.64</v>
      </c>
      <c r="E116" s="5">
        <v>15926.4</v>
      </c>
    </row>
    <row r="117" spans="1:5" ht="16.7" customHeight="1" x14ac:dyDescent="0.25">
      <c r="A117" s="2">
        <v>5</v>
      </c>
      <c r="B117" s="3" t="s">
        <v>11</v>
      </c>
      <c r="C117" s="2" t="s">
        <v>12</v>
      </c>
      <c r="D117" s="5">
        <v>47107.68</v>
      </c>
      <c r="E117" s="5">
        <v>36272.92</v>
      </c>
    </row>
    <row r="118" spans="1:5" ht="16.7" customHeight="1" x14ac:dyDescent="0.25">
      <c r="A118" s="2">
        <v>6</v>
      </c>
      <c r="B118" s="9" t="s">
        <v>16</v>
      </c>
      <c r="C118" s="2" t="s">
        <v>17</v>
      </c>
      <c r="D118" s="5">
        <v>19546.14</v>
      </c>
      <c r="E118" s="5">
        <v>15050.52</v>
      </c>
    </row>
    <row r="119" spans="1:5" ht="16.7" customHeight="1" x14ac:dyDescent="0.25">
      <c r="A119" s="2">
        <v>7</v>
      </c>
      <c r="B119" s="10" t="s">
        <v>18</v>
      </c>
      <c r="C119" s="8" t="s">
        <v>19</v>
      </c>
      <c r="D119" s="5">
        <v>45629.79</v>
      </c>
      <c r="E119" s="5">
        <v>35134.94</v>
      </c>
    </row>
    <row r="120" spans="1:5" ht="16.7" customHeight="1" x14ac:dyDescent="0.25">
      <c r="A120" s="2">
        <v>8</v>
      </c>
      <c r="B120" s="10" t="s">
        <v>20</v>
      </c>
      <c r="C120" s="2" t="s">
        <v>26</v>
      </c>
      <c r="D120" s="5">
        <v>14378.32</v>
      </c>
      <c r="E120" s="5">
        <v>11071.3</v>
      </c>
    </row>
    <row r="121" spans="1:5" ht="16.7" customHeight="1" x14ac:dyDescent="0.25">
      <c r="A121" s="2">
        <v>9</v>
      </c>
      <c r="B121" s="10" t="s">
        <v>20</v>
      </c>
      <c r="C121" s="2" t="s">
        <v>21</v>
      </c>
      <c r="D121" s="5">
        <v>50221.53</v>
      </c>
      <c r="E121" s="5">
        <v>38670.58</v>
      </c>
    </row>
    <row r="122" spans="1:5" ht="16.7" customHeight="1" x14ac:dyDescent="0.25">
      <c r="A122" s="2">
        <v>10</v>
      </c>
      <c r="B122" s="10" t="s">
        <v>20</v>
      </c>
      <c r="C122" s="2" t="s">
        <v>22</v>
      </c>
      <c r="D122" s="5">
        <v>46029.18</v>
      </c>
      <c r="E122" s="5">
        <v>35442.47</v>
      </c>
    </row>
    <row r="123" spans="1:5" ht="16.7" customHeight="1" x14ac:dyDescent="0.25">
      <c r="A123" s="2">
        <v>11</v>
      </c>
      <c r="B123" s="10" t="s">
        <v>20</v>
      </c>
      <c r="C123" s="2" t="s">
        <v>28</v>
      </c>
      <c r="D123" s="5">
        <v>9492.9500000000007</v>
      </c>
      <c r="E123" s="5">
        <v>7309.57</v>
      </c>
    </row>
    <row r="124" spans="1:5" ht="16.7" customHeight="1" x14ac:dyDescent="0.25">
      <c r="A124" s="2">
        <v>12</v>
      </c>
      <c r="B124" s="10" t="s">
        <v>20</v>
      </c>
      <c r="C124" s="2" t="s">
        <v>25</v>
      </c>
      <c r="D124" s="5">
        <v>12894.25</v>
      </c>
      <c r="E124" s="5">
        <v>9928.57</v>
      </c>
    </row>
    <row r="125" spans="1:5" ht="16.7" customHeight="1" x14ac:dyDescent="0.25">
      <c r="A125" s="2">
        <v>13</v>
      </c>
      <c r="B125" s="10" t="s">
        <v>20</v>
      </c>
      <c r="C125" s="2" t="s">
        <v>24</v>
      </c>
      <c r="D125" s="5">
        <v>12123.04</v>
      </c>
      <c r="E125" s="5">
        <v>9334.74</v>
      </c>
    </row>
    <row r="126" spans="1:5" ht="16.7" customHeight="1" x14ac:dyDescent="0.25">
      <c r="A126" s="2">
        <v>14</v>
      </c>
      <c r="B126" s="10" t="s">
        <v>20</v>
      </c>
      <c r="C126" s="2" t="s">
        <v>27</v>
      </c>
      <c r="D126" s="5">
        <v>14105.66</v>
      </c>
      <c r="E126" s="5">
        <v>10861.36</v>
      </c>
    </row>
    <row r="127" spans="1:5" ht="16.7" customHeight="1" x14ac:dyDescent="0.25">
      <c r="A127" s="2">
        <v>15</v>
      </c>
      <c r="B127" s="10" t="s">
        <v>20</v>
      </c>
      <c r="C127" s="2" t="s">
        <v>23</v>
      </c>
      <c r="D127" s="5">
        <v>35108.57</v>
      </c>
      <c r="E127" s="5">
        <v>27033.59</v>
      </c>
    </row>
    <row r="128" spans="1:5" ht="16.7" customHeight="1" x14ac:dyDescent="0.25">
      <c r="A128" s="2">
        <v>16</v>
      </c>
      <c r="B128" s="3" t="s">
        <v>29</v>
      </c>
      <c r="C128" s="2" t="s">
        <v>32</v>
      </c>
      <c r="D128" s="5">
        <v>9546.06</v>
      </c>
      <c r="E128" s="5">
        <v>7350.47</v>
      </c>
    </row>
    <row r="129" spans="1:5" ht="16.7" customHeight="1" x14ac:dyDescent="0.25">
      <c r="A129" s="2">
        <v>17</v>
      </c>
      <c r="B129" s="3" t="s">
        <v>29</v>
      </c>
      <c r="C129" s="2" t="s">
        <v>31</v>
      </c>
      <c r="D129" s="5">
        <v>15524.25</v>
      </c>
      <c r="E129" s="5">
        <v>11953.67</v>
      </c>
    </row>
    <row r="130" spans="1:5" ht="16.7" customHeight="1" x14ac:dyDescent="0.25">
      <c r="A130" s="2">
        <v>18</v>
      </c>
      <c r="B130" s="3" t="s">
        <v>29</v>
      </c>
      <c r="C130" s="2" t="s">
        <v>30</v>
      </c>
      <c r="D130" s="5">
        <v>13801.7</v>
      </c>
      <c r="E130" s="5">
        <v>10489.28</v>
      </c>
    </row>
    <row r="131" spans="1:5" ht="16.7" customHeight="1" x14ac:dyDescent="0.25">
      <c r="A131" s="2">
        <v>19</v>
      </c>
      <c r="B131" s="3" t="s">
        <v>29</v>
      </c>
      <c r="C131" s="2" t="s">
        <v>33</v>
      </c>
      <c r="D131" s="5">
        <v>8610.7199999999993</v>
      </c>
      <c r="E131" s="5">
        <v>6630.25</v>
      </c>
    </row>
    <row r="132" spans="1:5" ht="16.7" customHeight="1" x14ac:dyDescent="0.25">
      <c r="A132" s="2">
        <v>20</v>
      </c>
      <c r="B132" s="3" t="s">
        <v>46</v>
      </c>
      <c r="C132" s="2" t="s">
        <v>47</v>
      </c>
      <c r="D132" s="5">
        <v>4000</v>
      </c>
      <c r="E132" s="5">
        <v>1540</v>
      </c>
    </row>
    <row r="133" spans="1:5" ht="16.7" customHeight="1" x14ac:dyDescent="0.25">
      <c r="A133" s="2">
        <v>21</v>
      </c>
      <c r="B133" s="3" t="s">
        <v>48</v>
      </c>
      <c r="C133" s="2" t="s">
        <v>49</v>
      </c>
      <c r="D133" s="5">
        <v>4000</v>
      </c>
      <c r="E133" s="5">
        <v>3080</v>
      </c>
    </row>
    <row r="134" spans="1:5" ht="16.7" customHeight="1" x14ac:dyDescent="0.25">
      <c r="A134" s="15" t="s">
        <v>40</v>
      </c>
      <c r="B134" s="16"/>
      <c r="C134" s="16"/>
      <c r="D134" s="16"/>
      <c r="E134" s="17"/>
    </row>
    <row r="135" spans="1:5" ht="16.7" customHeight="1" x14ac:dyDescent="0.25">
      <c r="A135" s="2">
        <v>1</v>
      </c>
      <c r="B135" s="3" t="s">
        <v>4</v>
      </c>
      <c r="C135" s="2" t="s">
        <v>39</v>
      </c>
      <c r="D135" s="5">
        <v>71789.02</v>
      </c>
      <c r="E135" s="5">
        <v>55277.55</v>
      </c>
    </row>
    <row r="136" spans="1:5" ht="16.7" customHeight="1" x14ac:dyDescent="0.25">
      <c r="A136" s="2">
        <v>2</v>
      </c>
      <c r="B136" s="3" t="s">
        <v>5</v>
      </c>
      <c r="C136" s="2" t="s">
        <v>7</v>
      </c>
      <c r="D136" s="5">
        <v>19933.71</v>
      </c>
      <c r="E136" s="5">
        <v>15348.96</v>
      </c>
    </row>
    <row r="137" spans="1:5" ht="16.7" customHeight="1" x14ac:dyDescent="0.25">
      <c r="A137" s="2">
        <v>3</v>
      </c>
      <c r="B137" s="3" t="s">
        <v>6</v>
      </c>
      <c r="C137" s="2" t="s">
        <v>8</v>
      </c>
      <c r="D137" s="5">
        <v>32848.230000000003</v>
      </c>
      <c r="E137" s="5">
        <v>25243.14</v>
      </c>
    </row>
    <row r="138" spans="1:5" ht="16.7" customHeight="1" x14ac:dyDescent="0.25">
      <c r="A138" s="2">
        <v>4</v>
      </c>
      <c r="B138" s="3" t="s">
        <v>9</v>
      </c>
      <c r="C138" s="2" t="s">
        <v>10</v>
      </c>
      <c r="D138" s="5">
        <v>21074.53</v>
      </c>
      <c r="E138" s="5">
        <v>16227.38</v>
      </c>
    </row>
    <row r="139" spans="1:5" ht="16.7" customHeight="1" x14ac:dyDescent="0.25">
      <c r="A139" s="2">
        <v>5</v>
      </c>
      <c r="B139" s="3" t="s">
        <v>11</v>
      </c>
      <c r="C139" s="2" t="s">
        <v>12</v>
      </c>
      <c r="D139" s="5">
        <v>18284.46</v>
      </c>
      <c r="E139" s="5">
        <v>14079.03</v>
      </c>
    </row>
    <row r="140" spans="1:5" ht="16.7" customHeight="1" x14ac:dyDescent="0.25">
      <c r="A140" s="2">
        <v>6</v>
      </c>
      <c r="B140" s="9" t="s">
        <v>16</v>
      </c>
      <c r="C140" s="2" t="s">
        <v>17</v>
      </c>
      <c r="D140" s="5">
        <v>42329.77</v>
      </c>
      <c r="E140" s="5">
        <v>32593.919999999998</v>
      </c>
    </row>
    <row r="141" spans="1:5" ht="16.7" customHeight="1" x14ac:dyDescent="0.25">
      <c r="A141" s="2">
        <v>7</v>
      </c>
      <c r="B141" s="10" t="s">
        <v>18</v>
      </c>
      <c r="C141" s="8" t="s">
        <v>19</v>
      </c>
      <c r="D141" s="5">
        <v>17343.560000000001</v>
      </c>
      <c r="E141" s="5">
        <v>13354.54</v>
      </c>
    </row>
    <row r="142" spans="1:5" ht="16.7" customHeight="1" x14ac:dyDescent="0.25">
      <c r="A142" s="2">
        <v>8</v>
      </c>
      <c r="B142" s="10" t="s">
        <v>20</v>
      </c>
      <c r="C142" s="2" t="s">
        <v>26</v>
      </c>
      <c r="D142" s="5">
        <v>29837.1</v>
      </c>
      <c r="E142" s="5">
        <v>22974.560000000001</v>
      </c>
    </row>
    <row r="143" spans="1:5" ht="16.7" customHeight="1" x14ac:dyDescent="0.25">
      <c r="A143" s="2">
        <v>9</v>
      </c>
      <c r="B143" s="10" t="s">
        <v>20</v>
      </c>
      <c r="C143" s="2" t="s">
        <v>21</v>
      </c>
      <c r="D143" s="5">
        <v>6384.73</v>
      </c>
      <c r="E143" s="5">
        <v>4916.24</v>
      </c>
    </row>
    <row r="144" spans="1:5" ht="16.7" customHeight="1" x14ac:dyDescent="0.25">
      <c r="A144" s="2">
        <v>10</v>
      </c>
      <c r="B144" s="10" t="s">
        <v>20</v>
      </c>
      <c r="C144" s="2" t="s">
        <v>22</v>
      </c>
      <c r="D144" s="5">
        <v>11173.31</v>
      </c>
      <c r="E144" s="5">
        <v>8603.44</v>
      </c>
    </row>
    <row r="145" spans="1:5" ht="16.7" customHeight="1" x14ac:dyDescent="0.25">
      <c r="A145" s="2">
        <v>11</v>
      </c>
      <c r="B145" s="10" t="s">
        <v>20</v>
      </c>
      <c r="C145" s="2" t="s">
        <v>28</v>
      </c>
      <c r="D145" s="5">
        <v>16753.12</v>
      </c>
      <c r="E145" s="5">
        <v>12899.89</v>
      </c>
    </row>
    <row r="146" spans="1:5" ht="16.7" customHeight="1" x14ac:dyDescent="0.25">
      <c r="A146" s="2">
        <v>12</v>
      </c>
      <c r="B146" s="10" t="s">
        <v>20</v>
      </c>
      <c r="C146" s="2" t="s">
        <v>25</v>
      </c>
      <c r="D146" s="5">
        <v>13810.83</v>
      </c>
      <c r="E146" s="5">
        <v>10634.34</v>
      </c>
    </row>
    <row r="147" spans="1:5" ht="16.7" customHeight="1" x14ac:dyDescent="0.25">
      <c r="A147" s="2">
        <v>13</v>
      </c>
      <c r="B147" s="10" t="s">
        <v>20</v>
      </c>
      <c r="C147" s="2" t="s">
        <v>24</v>
      </c>
      <c r="D147" s="5">
        <v>16044.73</v>
      </c>
      <c r="E147" s="5">
        <v>12354.44</v>
      </c>
    </row>
    <row r="148" spans="1:5" ht="16.7" customHeight="1" x14ac:dyDescent="0.25">
      <c r="A148" s="2">
        <v>14</v>
      </c>
      <c r="B148" s="10" t="s">
        <v>20</v>
      </c>
      <c r="C148" s="2" t="s">
        <v>27</v>
      </c>
      <c r="D148" s="5">
        <v>35599.050000000003</v>
      </c>
      <c r="E148" s="5">
        <v>27411.27</v>
      </c>
    </row>
    <row r="149" spans="1:5" ht="16.7" customHeight="1" x14ac:dyDescent="0.25">
      <c r="A149" s="2">
        <v>15</v>
      </c>
      <c r="B149" s="10" t="s">
        <v>20</v>
      </c>
      <c r="C149" s="2" t="s">
        <v>23</v>
      </c>
      <c r="D149" s="5">
        <v>13508.33</v>
      </c>
      <c r="E149" s="5">
        <v>10401.41</v>
      </c>
    </row>
    <row r="150" spans="1:5" ht="16.7" customHeight="1" x14ac:dyDescent="0.25">
      <c r="A150" s="2">
        <v>16</v>
      </c>
      <c r="B150" s="3" t="s">
        <v>29</v>
      </c>
      <c r="C150" s="2" t="s">
        <v>32</v>
      </c>
      <c r="D150" s="5">
        <v>36278.93</v>
      </c>
      <c r="E150" s="5">
        <v>27934.78</v>
      </c>
    </row>
    <row r="151" spans="1:5" ht="16.7" customHeight="1" x14ac:dyDescent="0.25">
      <c r="A151" s="2">
        <v>17</v>
      </c>
      <c r="B151" s="3" t="s">
        <v>29</v>
      </c>
      <c r="C151" s="2" t="s">
        <v>31</v>
      </c>
      <c r="D151" s="5">
        <v>47885.46</v>
      </c>
      <c r="E151" s="5">
        <v>36871.81</v>
      </c>
    </row>
    <row r="152" spans="1:5" ht="16.7" customHeight="1" x14ac:dyDescent="0.25">
      <c r="A152" s="2">
        <v>18</v>
      </c>
      <c r="B152" s="3" t="s">
        <v>29</v>
      </c>
      <c r="C152" s="2" t="s">
        <v>30</v>
      </c>
      <c r="D152" s="5">
        <v>13934.93</v>
      </c>
      <c r="E152" s="5">
        <v>10590.54</v>
      </c>
    </row>
    <row r="153" spans="1:5" ht="16.7" customHeight="1" x14ac:dyDescent="0.25">
      <c r="A153" s="2">
        <v>19</v>
      </c>
      <c r="B153" s="3" t="s">
        <v>29</v>
      </c>
      <c r="C153" s="2" t="s">
        <v>33</v>
      </c>
      <c r="D153" s="5">
        <v>3179.54</v>
      </c>
      <c r="E153" s="5">
        <v>2448.2399999999998</v>
      </c>
    </row>
    <row r="154" spans="1:5" ht="16.7" customHeight="1" x14ac:dyDescent="0.25">
      <c r="A154" s="2">
        <v>20</v>
      </c>
      <c r="B154" s="3" t="s">
        <v>46</v>
      </c>
      <c r="C154" s="2" t="s">
        <v>47</v>
      </c>
      <c r="D154" s="5">
        <v>4095.45</v>
      </c>
      <c r="E154" s="5">
        <v>2545.13</v>
      </c>
    </row>
    <row r="155" spans="1:5" ht="16.7" customHeight="1" x14ac:dyDescent="0.25">
      <c r="A155" s="2">
        <v>21</v>
      </c>
      <c r="B155" s="3" t="s">
        <v>48</v>
      </c>
      <c r="C155" s="2" t="s">
        <v>49</v>
      </c>
      <c r="D155" s="5">
        <v>4000</v>
      </c>
      <c r="E155" s="5">
        <v>3080</v>
      </c>
    </row>
    <row r="156" spans="1:5" ht="16.7" customHeight="1" x14ac:dyDescent="0.25">
      <c r="A156" s="15" t="s">
        <v>41</v>
      </c>
      <c r="B156" s="16"/>
      <c r="C156" s="16"/>
      <c r="D156" s="16"/>
      <c r="E156" s="17"/>
    </row>
    <row r="157" spans="1:5" ht="16.7" customHeight="1" x14ac:dyDescent="0.25">
      <c r="A157" s="2">
        <v>1</v>
      </c>
      <c r="B157" s="3" t="s">
        <v>4</v>
      </c>
      <c r="C157" s="2" t="s">
        <v>39</v>
      </c>
      <c r="D157" s="5">
        <v>34227.83</v>
      </c>
      <c r="E157" s="5">
        <v>26355.43</v>
      </c>
    </row>
    <row r="158" spans="1:5" ht="16.7" customHeight="1" x14ac:dyDescent="0.25">
      <c r="A158" s="2">
        <v>2</v>
      </c>
      <c r="B158" s="3" t="s">
        <v>5</v>
      </c>
      <c r="C158" s="2" t="s">
        <v>7</v>
      </c>
      <c r="D158" s="5">
        <v>32748.23</v>
      </c>
      <c r="E158" s="5">
        <v>25216.14</v>
      </c>
    </row>
    <row r="159" spans="1:5" ht="16.7" customHeight="1" x14ac:dyDescent="0.25">
      <c r="A159" s="2">
        <v>3</v>
      </c>
      <c r="B159" s="3" t="s">
        <v>6</v>
      </c>
      <c r="C159" s="2" t="s">
        <v>8</v>
      </c>
      <c r="D159" s="5">
        <v>71717.3</v>
      </c>
      <c r="E159" s="5">
        <v>55172.32</v>
      </c>
    </row>
    <row r="160" spans="1:5" ht="16.7" customHeight="1" x14ac:dyDescent="0.25">
      <c r="A160" s="2">
        <v>4</v>
      </c>
      <c r="B160" s="3" t="s">
        <v>9</v>
      </c>
      <c r="C160" s="2" t="s">
        <v>10</v>
      </c>
      <c r="D160" s="5">
        <v>21146.11</v>
      </c>
      <c r="E160" s="5">
        <v>16282.5</v>
      </c>
    </row>
    <row r="161" spans="1:5" ht="16.7" customHeight="1" x14ac:dyDescent="0.25">
      <c r="A161" s="2">
        <v>5</v>
      </c>
      <c r="B161" s="3" t="s">
        <v>11</v>
      </c>
      <c r="C161" s="2" t="s">
        <v>12</v>
      </c>
      <c r="D161" s="5">
        <v>22133.83</v>
      </c>
      <c r="E161" s="5">
        <v>17043.05</v>
      </c>
    </row>
    <row r="162" spans="1:5" ht="16.7" customHeight="1" x14ac:dyDescent="0.25">
      <c r="A162" s="2">
        <v>6</v>
      </c>
      <c r="B162" s="9" t="s">
        <v>16</v>
      </c>
      <c r="C162" s="2" t="s">
        <v>17</v>
      </c>
      <c r="D162" s="5">
        <v>20901.07</v>
      </c>
      <c r="E162" s="5">
        <v>16093.83</v>
      </c>
    </row>
    <row r="163" spans="1:5" ht="16.7" customHeight="1" x14ac:dyDescent="0.25">
      <c r="A163" s="2">
        <v>7</v>
      </c>
      <c r="B163" s="10" t="s">
        <v>18</v>
      </c>
      <c r="C163" s="8" t="s">
        <v>19</v>
      </c>
      <c r="D163" s="5">
        <v>21214.63</v>
      </c>
      <c r="E163" s="5">
        <v>16335.27</v>
      </c>
    </row>
    <row r="164" spans="1:5" ht="16.7" customHeight="1" x14ac:dyDescent="0.25">
      <c r="A164" s="2">
        <v>8</v>
      </c>
      <c r="B164" s="10" t="s">
        <v>20</v>
      </c>
      <c r="C164" s="2" t="s">
        <v>26</v>
      </c>
      <c r="D164" s="5">
        <v>14511.55</v>
      </c>
      <c r="E164" s="5">
        <v>11173.89</v>
      </c>
    </row>
    <row r="165" spans="1:5" ht="16.7" customHeight="1" x14ac:dyDescent="0.25">
      <c r="A165" s="2">
        <v>9</v>
      </c>
      <c r="B165" s="10" t="s">
        <v>20</v>
      </c>
      <c r="C165" s="2" t="s">
        <v>21</v>
      </c>
      <c r="D165" s="5">
        <v>18356.13</v>
      </c>
      <c r="E165" s="5">
        <v>14134.22</v>
      </c>
    </row>
    <row r="166" spans="1:5" ht="16.7" customHeight="1" x14ac:dyDescent="0.25">
      <c r="A166" s="2">
        <v>10</v>
      </c>
      <c r="B166" s="10" t="s">
        <v>20</v>
      </c>
      <c r="C166" s="2" t="s">
        <v>22</v>
      </c>
      <c r="D166" s="5">
        <v>18356.13</v>
      </c>
      <c r="E166" s="5">
        <v>14134.22</v>
      </c>
    </row>
    <row r="167" spans="1:5" ht="16.7" customHeight="1" x14ac:dyDescent="0.25">
      <c r="A167" s="2">
        <v>11</v>
      </c>
      <c r="B167" s="10" t="s">
        <v>20</v>
      </c>
      <c r="C167" s="2" t="s">
        <v>28</v>
      </c>
      <c r="D167" s="5">
        <v>19634.14</v>
      </c>
      <c r="E167" s="5">
        <v>15118.28</v>
      </c>
    </row>
    <row r="168" spans="1:5" ht="16.7" customHeight="1" x14ac:dyDescent="0.25">
      <c r="A168" s="2">
        <v>12</v>
      </c>
      <c r="B168" s="10" t="s">
        <v>20</v>
      </c>
      <c r="C168" s="2" t="s">
        <v>25</v>
      </c>
      <c r="D168" s="5">
        <v>27837.78</v>
      </c>
      <c r="E168" s="5">
        <v>21435.09</v>
      </c>
    </row>
    <row r="169" spans="1:5" ht="16.7" customHeight="1" x14ac:dyDescent="0.25">
      <c r="A169" s="2">
        <v>13</v>
      </c>
      <c r="B169" s="10" t="s">
        <v>20</v>
      </c>
      <c r="C169" s="2" t="s">
        <v>24</v>
      </c>
      <c r="D169" s="5">
        <v>19175.73</v>
      </c>
      <c r="E169" s="5">
        <v>14765.31</v>
      </c>
    </row>
    <row r="170" spans="1:5" ht="16.7" customHeight="1" x14ac:dyDescent="0.25">
      <c r="A170" s="2">
        <v>14</v>
      </c>
      <c r="B170" s="10" t="s">
        <v>20</v>
      </c>
      <c r="C170" s="2" t="s">
        <v>27</v>
      </c>
      <c r="D170" s="5">
        <v>6780.42</v>
      </c>
      <c r="E170" s="5">
        <v>5220.92</v>
      </c>
    </row>
    <row r="171" spans="1:5" ht="16.7" customHeight="1" x14ac:dyDescent="0.25">
      <c r="A171" s="2">
        <v>15</v>
      </c>
      <c r="B171" s="10" t="s">
        <v>20</v>
      </c>
      <c r="C171" s="2" t="s">
        <v>23</v>
      </c>
      <c r="D171" s="5">
        <v>16044.73</v>
      </c>
      <c r="E171" s="5">
        <v>12354.44</v>
      </c>
    </row>
    <row r="172" spans="1:5" ht="16.7" customHeight="1" x14ac:dyDescent="0.25">
      <c r="A172" s="2">
        <v>16</v>
      </c>
      <c r="B172" s="3" t="s">
        <v>29</v>
      </c>
      <c r="C172" s="2" t="s">
        <v>32</v>
      </c>
      <c r="D172" s="5">
        <v>1842.78</v>
      </c>
      <c r="E172" s="5">
        <v>1418.94</v>
      </c>
    </row>
    <row r="173" spans="1:5" ht="16.7" customHeight="1" x14ac:dyDescent="0.25">
      <c r="A173" s="2">
        <v>17</v>
      </c>
      <c r="B173" s="3" t="s">
        <v>29</v>
      </c>
      <c r="C173" s="2" t="s">
        <v>31</v>
      </c>
      <c r="D173" s="5">
        <v>764.03</v>
      </c>
      <c r="E173" s="5">
        <v>588.29999999999995</v>
      </c>
    </row>
    <row r="174" spans="1:5" ht="16.7" customHeight="1" x14ac:dyDescent="0.25">
      <c r="A174" s="2">
        <v>18</v>
      </c>
      <c r="B174" s="3" t="s">
        <v>29</v>
      </c>
      <c r="C174" s="2" t="s">
        <v>30</v>
      </c>
      <c r="D174" s="5">
        <v>16897.93</v>
      </c>
      <c r="E174" s="5">
        <v>12842.42</v>
      </c>
    </row>
    <row r="175" spans="1:5" ht="16.7" customHeight="1" x14ac:dyDescent="0.25">
      <c r="A175" s="2">
        <v>20</v>
      </c>
      <c r="B175" s="3" t="s">
        <v>46</v>
      </c>
      <c r="C175" s="2" t="s">
        <v>47</v>
      </c>
      <c r="D175" s="5">
        <v>4000</v>
      </c>
      <c r="E175" s="5">
        <v>2566.67</v>
      </c>
    </row>
    <row r="176" spans="1:5" ht="16.7" customHeight="1" x14ac:dyDescent="0.25">
      <c r="A176" s="2">
        <v>21</v>
      </c>
      <c r="B176" s="3" t="s">
        <v>48</v>
      </c>
      <c r="C176" s="2" t="s">
        <v>49</v>
      </c>
      <c r="D176" s="5">
        <v>3669.01</v>
      </c>
      <c r="E176" s="5">
        <v>2825.14</v>
      </c>
    </row>
    <row r="177" spans="1:5" ht="16.7" customHeight="1" x14ac:dyDescent="0.25">
      <c r="A177" s="15" t="s">
        <v>42</v>
      </c>
      <c r="B177" s="16"/>
      <c r="C177" s="16"/>
      <c r="D177" s="16"/>
      <c r="E177" s="17"/>
    </row>
    <row r="178" spans="1:5" ht="16.7" customHeight="1" x14ac:dyDescent="0.25">
      <c r="A178" s="2">
        <v>1</v>
      </c>
      <c r="B178" s="3" t="s">
        <v>4</v>
      </c>
      <c r="C178" s="2" t="s">
        <v>39</v>
      </c>
      <c r="D178" s="5">
        <v>92256.48</v>
      </c>
      <c r="E178" s="5">
        <v>71037.490000000005</v>
      </c>
    </row>
    <row r="179" spans="1:5" ht="16.7" customHeight="1" x14ac:dyDescent="0.25">
      <c r="A179" s="2">
        <v>2</v>
      </c>
      <c r="B179" s="3" t="s">
        <v>5</v>
      </c>
      <c r="C179" s="2" t="s">
        <v>7</v>
      </c>
      <c r="D179" s="5">
        <v>88385.19</v>
      </c>
      <c r="E179" s="5">
        <v>68056.600000000006</v>
      </c>
    </row>
    <row r="180" spans="1:5" ht="16.7" customHeight="1" x14ac:dyDescent="0.25">
      <c r="A180" s="2">
        <v>3</v>
      </c>
      <c r="B180" s="3" t="s">
        <v>6</v>
      </c>
      <c r="C180" s="2" t="s">
        <v>8</v>
      </c>
      <c r="D180" s="5">
        <v>80309.31</v>
      </c>
      <c r="E180" s="5">
        <v>61788.160000000003</v>
      </c>
    </row>
    <row r="181" spans="1:5" ht="16.7" customHeight="1" x14ac:dyDescent="0.25">
      <c r="A181" s="2">
        <v>4</v>
      </c>
      <c r="B181" s="3" t="s">
        <v>9</v>
      </c>
      <c r="C181" s="2" t="s">
        <v>10</v>
      </c>
      <c r="D181" s="5">
        <v>57807.360000000001</v>
      </c>
      <c r="E181" s="5">
        <v>44511.67</v>
      </c>
    </row>
    <row r="182" spans="1:5" ht="16.7" customHeight="1" x14ac:dyDescent="0.25">
      <c r="A182" s="2">
        <v>5</v>
      </c>
      <c r="B182" s="3" t="s">
        <v>11</v>
      </c>
      <c r="C182" s="2" t="s">
        <v>12</v>
      </c>
      <c r="D182" s="5">
        <v>59069.66</v>
      </c>
      <c r="E182" s="5">
        <v>45483.64</v>
      </c>
    </row>
    <row r="183" spans="1:5" ht="16.7" customHeight="1" x14ac:dyDescent="0.25">
      <c r="A183" s="2">
        <v>6</v>
      </c>
      <c r="B183" s="9" t="s">
        <v>16</v>
      </c>
      <c r="C183" s="2" t="s">
        <v>17</v>
      </c>
      <c r="D183" s="5">
        <v>55288.1</v>
      </c>
      <c r="E183" s="5">
        <v>42571.83</v>
      </c>
    </row>
    <row r="184" spans="1:5" ht="16.7" customHeight="1" x14ac:dyDescent="0.25">
      <c r="A184" s="2">
        <v>7</v>
      </c>
      <c r="B184" s="10" t="s">
        <v>18</v>
      </c>
      <c r="C184" s="8" t="s">
        <v>19</v>
      </c>
      <c r="D184" s="5">
        <v>56304.41</v>
      </c>
      <c r="E184" s="5">
        <v>43354.400000000001</v>
      </c>
    </row>
    <row r="185" spans="1:5" ht="16.7" customHeight="1" x14ac:dyDescent="0.25">
      <c r="A185" s="2">
        <v>8</v>
      </c>
      <c r="B185" s="10" t="s">
        <v>20</v>
      </c>
      <c r="C185" s="2" t="s">
        <v>26</v>
      </c>
      <c r="D185" s="5">
        <v>38436</v>
      </c>
      <c r="E185" s="5">
        <v>29595.72</v>
      </c>
    </row>
    <row r="186" spans="1:5" ht="16.7" customHeight="1" x14ac:dyDescent="0.25">
      <c r="A186" s="2">
        <v>9</v>
      </c>
      <c r="B186" s="10" t="s">
        <v>20</v>
      </c>
      <c r="C186" s="2" t="s">
        <v>21</v>
      </c>
      <c r="D186" s="5">
        <v>48391.69</v>
      </c>
      <c r="E186" s="5">
        <v>37261.61</v>
      </c>
    </row>
    <row r="187" spans="1:5" ht="16.7" customHeight="1" x14ac:dyDescent="0.25">
      <c r="A187" s="2">
        <v>10</v>
      </c>
      <c r="B187" s="10" t="s">
        <v>20</v>
      </c>
      <c r="C187" s="2" t="s">
        <v>22</v>
      </c>
      <c r="D187" s="5">
        <v>49377.1</v>
      </c>
      <c r="E187" s="5">
        <v>38020.36</v>
      </c>
    </row>
    <row r="188" spans="1:5" ht="16.7" customHeight="1" x14ac:dyDescent="0.25">
      <c r="A188" s="2">
        <v>11</v>
      </c>
      <c r="B188" s="10" t="s">
        <v>20</v>
      </c>
      <c r="C188" s="2" t="s">
        <v>28</v>
      </c>
      <c r="D188" s="5">
        <v>46820.95</v>
      </c>
      <c r="E188" s="5">
        <v>36052.129999999997</v>
      </c>
    </row>
    <row r="189" spans="1:5" ht="16.7" customHeight="1" x14ac:dyDescent="0.25">
      <c r="A189" s="2">
        <v>12</v>
      </c>
      <c r="B189" s="10" t="s">
        <v>20</v>
      </c>
      <c r="C189" s="2" t="s">
        <v>25</v>
      </c>
      <c r="D189" s="5">
        <v>37603.64</v>
      </c>
      <c r="E189" s="5">
        <v>28954.799999999999</v>
      </c>
    </row>
    <row r="190" spans="1:5" ht="16.7" customHeight="1" x14ac:dyDescent="0.25">
      <c r="A190" s="2">
        <v>13</v>
      </c>
      <c r="B190" s="10" t="s">
        <v>20</v>
      </c>
      <c r="C190" s="2" t="s">
        <v>24</v>
      </c>
      <c r="D190" s="5">
        <v>38606.36</v>
      </c>
      <c r="E190" s="5">
        <v>29726.89</v>
      </c>
    </row>
    <row r="191" spans="1:5" ht="16.7" customHeight="1" x14ac:dyDescent="0.25">
      <c r="A191" s="2">
        <v>14</v>
      </c>
      <c r="B191" s="10" t="s">
        <v>20</v>
      </c>
      <c r="C191" s="2" t="s">
        <v>27</v>
      </c>
      <c r="D191" s="5">
        <v>36165.980000000003</v>
      </c>
      <c r="E191" s="5">
        <v>27847.8</v>
      </c>
    </row>
    <row r="192" spans="1:5" ht="16.7" customHeight="1" x14ac:dyDescent="0.25">
      <c r="A192" s="2">
        <v>15</v>
      </c>
      <c r="B192" s="10" t="s">
        <v>20</v>
      </c>
      <c r="C192" s="2" t="s">
        <v>23</v>
      </c>
      <c r="D192" s="5">
        <v>42822.400000000001</v>
      </c>
      <c r="E192" s="5">
        <v>32973.25</v>
      </c>
    </row>
    <row r="193" spans="1:5" ht="16.7" customHeight="1" x14ac:dyDescent="0.25">
      <c r="A193" s="2">
        <v>16</v>
      </c>
      <c r="B193" s="3" t="s">
        <v>29</v>
      </c>
      <c r="C193" s="2" t="s">
        <v>32</v>
      </c>
      <c r="D193" s="5">
        <v>35164.949999999997</v>
      </c>
      <c r="E193" s="5">
        <v>27077.01</v>
      </c>
    </row>
    <row r="194" spans="1:5" ht="16.7" customHeight="1" x14ac:dyDescent="0.25">
      <c r="A194" s="2">
        <v>17</v>
      </c>
      <c r="B194" s="3" t="s">
        <v>29</v>
      </c>
      <c r="C194" s="2" t="s">
        <v>31</v>
      </c>
      <c r="D194" s="5">
        <v>41324.78</v>
      </c>
      <c r="E194" s="5">
        <v>31820.080000000002</v>
      </c>
    </row>
    <row r="195" spans="1:5" ht="16.7" customHeight="1" x14ac:dyDescent="0.25">
      <c r="A195" s="2">
        <v>18</v>
      </c>
      <c r="B195" s="3" t="s">
        <v>29</v>
      </c>
      <c r="C195" s="2" t="s">
        <v>30</v>
      </c>
      <c r="D195" s="5">
        <v>33334.629999999997</v>
      </c>
      <c r="E195" s="5">
        <v>25334.32</v>
      </c>
    </row>
    <row r="196" spans="1:5" ht="16.7" customHeight="1" x14ac:dyDescent="0.25">
      <c r="A196" s="2">
        <v>20</v>
      </c>
      <c r="B196" s="3" t="s">
        <v>46</v>
      </c>
      <c r="C196" s="2" t="s">
        <v>47</v>
      </c>
      <c r="D196" s="5">
        <v>4000</v>
      </c>
      <c r="E196" s="5">
        <v>2566.67</v>
      </c>
    </row>
    <row r="197" spans="1:5" ht="16.7" customHeight="1" x14ac:dyDescent="0.25">
      <c r="A197" s="2">
        <v>21</v>
      </c>
      <c r="B197" s="3" t="s">
        <v>48</v>
      </c>
      <c r="C197" s="2" t="s">
        <v>49</v>
      </c>
      <c r="D197" s="5">
        <v>4000</v>
      </c>
      <c r="E197" s="5">
        <v>3080</v>
      </c>
    </row>
    <row r="198" spans="1:5" ht="16.7" customHeight="1" x14ac:dyDescent="0.25">
      <c r="A198" s="15" t="s">
        <v>43</v>
      </c>
      <c r="B198" s="16"/>
      <c r="C198" s="16"/>
      <c r="D198" s="16"/>
      <c r="E198" s="17"/>
    </row>
    <row r="199" spans="1:5" ht="16.7" customHeight="1" x14ac:dyDescent="0.25">
      <c r="A199" s="2">
        <v>1</v>
      </c>
      <c r="B199" s="3" t="s">
        <v>4</v>
      </c>
      <c r="C199" s="2" t="s">
        <v>39</v>
      </c>
      <c r="D199" s="5">
        <v>40579.370000000003</v>
      </c>
      <c r="E199" s="5">
        <v>31246.11</v>
      </c>
    </row>
    <row r="200" spans="1:5" ht="16.7" customHeight="1" x14ac:dyDescent="0.25">
      <c r="A200" s="2">
        <v>2</v>
      </c>
      <c r="B200" s="3" t="s">
        <v>5</v>
      </c>
      <c r="C200" s="2" t="s">
        <v>7</v>
      </c>
      <c r="D200" s="5">
        <v>40113.230000000003</v>
      </c>
      <c r="E200" s="5">
        <v>30887.19</v>
      </c>
    </row>
    <row r="201" spans="1:5" ht="16.7" customHeight="1" x14ac:dyDescent="0.25">
      <c r="A201" s="2">
        <v>3</v>
      </c>
      <c r="B201" s="3" t="s">
        <v>6</v>
      </c>
      <c r="C201" s="2" t="s">
        <v>8</v>
      </c>
      <c r="D201" s="5">
        <v>55247.41</v>
      </c>
      <c r="E201" s="5">
        <v>42490.51</v>
      </c>
    </row>
    <row r="202" spans="1:5" ht="16.7" customHeight="1" x14ac:dyDescent="0.25">
      <c r="A202" s="2">
        <v>4</v>
      </c>
      <c r="B202" s="3" t="s">
        <v>9</v>
      </c>
      <c r="C202" s="2" t="s">
        <v>10</v>
      </c>
      <c r="D202" s="5">
        <v>26084.71</v>
      </c>
      <c r="E202" s="5">
        <v>20085.22</v>
      </c>
    </row>
    <row r="203" spans="1:5" ht="16.7" customHeight="1" x14ac:dyDescent="0.25">
      <c r="A203" s="2">
        <v>5</v>
      </c>
      <c r="B203" s="3" t="s">
        <v>11</v>
      </c>
      <c r="C203" s="2" t="s">
        <v>12</v>
      </c>
      <c r="D203" s="5">
        <v>27072.43</v>
      </c>
      <c r="E203" s="5">
        <v>20845.77</v>
      </c>
    </row>
    <row r="204" spans="1:5" ht="16.7" customHeight="1" x14ac:dyDescent="0.25">
      <c r="A204" s="2">
        <v>6</v>
      </c>
      <c r="B204" s="9" t="s">
        <v>16</v>
      </c>
      <c r="C204" s="2" t="s">
        <v>17</v>
      </c>
      <c r="D204" s="5">
        <v>25382.92</v>
      </c>
      <c r="E204" s="5">
        <v>19544.84</v>
      </c>
    </row>
    <row r="205" spans="1:5" ht="16.7" customHeight="1" x14ac:dyDescent="0.25">
      <c r="A205" s="2">
        <v>7</v>
      </c>
      <c r="B205" s="10" t="s">
        <v>18</v>
      </c>
      <c r="C205" s="8" t="s">
        <v>19</v>
      </c>
      <c r="D205" s="5">
        <v>25918.03</v>
      </c>
      <c r="E205" s="5">
        <v>19956.88</v>
      </c>
    </row>
    <row r="206" spans="1:5" ht="16.7" customHeight="1" x14ac:dyDescent="0.25">
      <c r="A206" s="2">
        <v>8</v>
      </c>
      <c r="B206" s="10" t="s">
        <v>20</v>
      </c>
      <c r="C206" s="2" t="s">
        <v>26</v>
      </c>
      <c r="D206" s="5">
        <v>17245.36</v>
      </c>
      <c r="E206" s="5">
        <v>13278.93</v>
      </c>
    </row>
    <row r="207" spans="1:5" ht="16.7" customHeight="1" x14ac:dyDescent="0.25">
      <c r="A207" s="2">
        <v>9</v>
      </c>
      <c r="B207" s="10" t="s">
        <v>20</v>
      </c>
      <c r="C207" s="2" t="s">
        <v>21</v>
      </c>
      <c r="D207" s="5">
        <v>22012.81</v>
      </c>
      <c r="E207" s="5">
        <v>16949.86</v>
      </c>
    </row>
    <row r="208" spans="1:5" ht="16.7" customHeight="1" x14ac:dyDescent="0.25">
      <c r="A208" s="2">
        <v>10</v>
      </c>
      <c r="B208" s="10" t="s">
        <v>20</v>
      </c>
      <c r="C208" s="2" t="s">
        <v>22</v>
      </c>
      <c r="D208" s="5">
        <v>22598.48</v>
      </c>
      <c r="E208" s="5">
        <v>17400.830000000002</v>
      </c>
    </row>
    <row r="209" spans="1:5" ht="16.7" customHeight="1" x14ac:dyDescent="0.25">
      <c r="A209" s="2">
        <v>11</v>
      </c>
      <c r="B209" s="10" t="s">
        <v>20</v>
      </c>
      <c r="C209" s="2" t="s">
        <v>28</v>
      </c>
      <c r="D209" s="5">
        <v>22346.03</v>
      </c>
      <c r="E209" s="5">
        <v>17206.439999999999</v>
      </c>
    </row>
    <row r="210" spans="1:5" ht="16.7" customHeight="1" x14ac:dyDescent="0.25">
      <c r="A210" s="2">
        <v>12</v>
      </c>
      <c r="B210" s="10" t="s">
        <v>20</v>
      </c>
      <c r="C210" s="2" t="s">
        <v>25</v>
      </c>
      <c r="D210" s="5">
        <v>17367.330000000002</v>
      </c>
      <c r="E210" s="5">
        <v>13372.84</v>
      </c>
    </row>
    <row r="211" spans="1:5" ht="16.7" customHeight="1" x14ac:dyDescent="0.25">
      <c r="A211" s="2">
        <v>13</v>
      </c>
      <c r="B211" s="10" t="s">
        <v>20</v>
      </c>
      <c r="C211" s="2" t="s">
        <v>24</v>
      </c>
      <c r="D211" s="5">
        <v>19601.23</v>
      </c>
      <c r="E211" s="5">
        <v>15092.95</v>
      </c>
    </row>
    <row r="212" spans="1:5" ht="16.7" customHeight="1" x14ac:dyDescent="0.25">
      <c r="A212" s="2">
        <v>14</v>
      </c>
      <c r="B212" s="10" t="s">
        <v>20</v>
      </c>
      <c r="C212" s="2" t="s">
        <v>27</v>
      </c>
      <c r="D212" s="5">
        <v>18328.79</v>
      </c>
      <c r="E212" s="5">
        <v>14113.17</v>
      </c>
    </row>
    <row r="213" spans="1:5" ht="16.7" customHeight="1" x14ac:dyDescent="0.25">
      <c r="A213" s="2">
        <v>15</v>
      </c>
      <c r="B213" s="10" t="s">
        <v>20</v>
      </c>
      <c r="C213" s="2" t="s">
        <v>23</v>
      </c>
      <c r="D213" s="5">
        <v>19232.87</v>
      </c>
      <c r="E213" s="5">
        <v>14809.31</v>
      </c>
    </row>
    <row r="214" spans="1:5" ht="16.7" customHeight="1" x14ac:dyDescent="0.25">
      <c r="A214" s="2">
        <v>16</v>
      </c>
      <c r="B214" s="3" t="s">
        <v>29</v>
      </c>
      <c r="C214" s="2" t="s">
        <v>32</v>
      </c>
      <c r="D214" s="5">
        <v>10188.39</v>
      </c>
      <c r="E214" s="5">
        <v>7845.06</v>
      </c>
    </row>
    <row r="215" spans="1:5" ht="16.7" customHeight="1" x14ac:dyDescent="0.25">
      <c r="A215" s="2">
        <v>17</v>
      </c>
      <c r="B215" s="3" t="s">
        <v>29</v>
      </c>
      <c r="C215" s="2" t="s">
        <v>31</v>
      </c>
      <c r="D215" s="5">
        <v>19601.23</v>
      </c>
      <c r="E215" s="5">
        <v>15092.95</v>
      </c>
    </row>
    <row r="216" spans="1:5" ht="16.7" customHeight="1" x14ac:dyDescent="0.25">
      <c r="A216" s="2">
        <v>18</v>
      </c>
      <c r="B216" s="3" t="s">
        <v>29</v>
      </c>
      <c r="C216" s="2" t="s">
        <v>30</v>
      </c>
      <c r="D216" s="5">
        <v>17027.63</v>
      </c>
      <c r="E216" s="5">
        <v>12941</v>
      </c>
    </row>
    <row r="217" spans="1:5" ht="16.7" customHeight="1" x14ac:dyDescent="0.25">
      <c r="A217" s="2">
        <v>20</v>
      </c>
      <c r="B217" s="3" t="s">
        <v>46</v>
      </c>
      <c r="C217" s="2" t="s">
        <v>47</v>
      </c>
      <c r="D217" s="5">
        <v>4000</v>
      </c>
      <c r="E217" s="5">
        <v>2566.67</v>
      </c>
    </row>
    <row r="218" spans="1:5" ht="16.7" customHeight="1" x14ac:dyDescent="0.25">
      <c r="A218" s="2">
        <v>21</v>
      </c>
      <c r="B218" s="3" t="s">
        <v>48</v>
      </c>
      <c r="C218" s="2" t="s">
        <v>49</v>
      </c>
      <c r="D218" s="5">
        <v>4000</v>
      </c>
      <c r="E218" s="5">
        <v>3080</v>
      </c>
    </row>
    <row r="219" spans="1:5" ht="16.7" customHeight="1" x14ac:dyDescent="0.25">
      <c r="A219" s="15" t="s">
        <v>44</v>
      </c>
      <c r="B219" s="16"/>
      <c r="C219" s="16"/>
      <c r="D219" s="16"/>
      <c r="E219" s="17"/>
    </row>
    <row r="220" spans="1:5" ht="16.7" customHeight="1" x14ac:dyDescent="0.25">
      <c r="A220" s="2">
        <v>1</v>
      </c>
      <c r="B220" s="3" t="s">
        <v>4</v>
      </c>
      <c r="C220" s="2" t="s">
        <v>39</v>
      </c>
      <c r="D220" s="5">
        <v>74869.429999999993</v>
      </c>
      <c r="E220" s="5">
        <v>57649.46</v>
      </c>
    </row>
    <row r="221" spans="1:5" ht="16.7" customHeight="1" x14ac:dyDescent="0.25">
      <c r="A221" s="2">
        <v>2</v>
      </c>
      <c r="B221" s="3" t="s">
        <v>5</v>
      </c>
      <c r="C221" s="2" t="s">
        <v>7</v>
      </c>
      <c r="D221" s="5">
        <v>79393.23</v>
      </c>
      <c r="E221" s="5">
        <v>61132.79</v>
      </c>
    </row>
    <row r="222" spans="1:5" ht="16.7" customHeight="1" x14ac:dyDescent="0.25">
      <c r="A222" s="2">
        <v>3</v>
      </c>
      <c r="B222" s="3" t="s">
        <v>6</v>
      </c>
      <c r="C222" s="2" t="s">
        <v>8</v>
      </c>
      <c r="D222" s="5">
        <v>39746.61</v>
      </c>
      <c r="E222" s="5">
        <v>30554.89</v>
      </c>
    </row>
    <row r="223" spans="1:5" ht="16.7" customHeight="1" x14ac:dyDescent="0.25">
      <c r="A223" s="2">
        <v>4</v>
      </c>
      <c r="B223" s="3" t="s">
        <v>9</v>
      </c>
      <c r="C223" s="2" t="s">
        <v>10</v>
      </c>
      <c r="D223" s="5">
        <v>46366.51</v>
      </c>
      <c r="E223" s="5">
        <v>35702.21</v>
      </c>
    </row>
    <row r="224" spans="1:5" ht="16.7" customHeight="1" x14ac:dyDescent="0.25">
      <c r="A224" s="2">
        <v>5</v>
      </c>
      <c r="B224" s="3" t="s">
        <v>11</v>
      </c>
      <c r="C224" s="2" t="s">
        <v>12</v>
      </c>
      <c r="D224" s="5">
        <v>48144.43</v>
      </c>
      <c r="E224" s="5">
        <v>37071.21</v>
      </c>
    </row>
    <row r="225" spans="1:5" ht="16.7" customHeight="1" x14ac:dyDescent="0.25">
      <c r="A225" s="2">
        <v>6</v>
      </c>
      <c r="B225" s="9" t="s">
        <v>16</v>
      </c>
      <c r="C225" s="2" t="s">
        <v>17</v>
      </c>
      <c r="D225" s="5">
        <v>45985.23</v>
      </c>
      <c r="E225" s="5">
        <v>35408.620000000003</v>
      </c>
    </row>
    <row r="226" spans="1:5" ht="16.7" customHeight="1" x14ac:dyDescent="0.25">
      <c r="A226" s="2">
        <v>7</v>
      </c>
      <c r="B226" s="10" t="s">
        <v>18</v>
      </c>
      <c r="C226" s="8" t="s">
        <v>19</v>
      </c>
      <c r="D226" s="5">
        <v>45985.23</v>
      </c>
      <c r="E226" s="5">
        <v>35408.620000000003</v>
      </c>
    </row>
    <row r="227" spans="1:5" ht="16.7" customHeight="1" x14ac:dyDescent="0.25">
      <c r="A227" s="2">
        <v>8</v>
      </c>
      <c r="B227" s="10" t="s">
        <v>20</v>
      </c>
      <c r="C227" s="2" t="s">
        <v>26</v>
      </c>
      <c r="D227" s="5">
        <v>28648.77</v>
      </c>
      <c r="E227" s="5">
        <v>22059.55</v>
      </c>
    </row>
    <row r="228" spans="1:5" ht="16.7" customHeight="1" x14ac:dyDescent="0.25">
      <c r="A228" s="2">
        <v>9</v>
      </c>
      <c r="B228" s="10" t="s">
        <v>20</v>
      </c>
      <c r="C228" s="2" t="s">
        <v>21</v>
      </c>
      <c r="D228" s="5">
        <v>38176.550000000003</v>
      </c>
      <c r="E228" s="5">
        <v>29395.94</v>
      </c>
    </row>
    <row r="229" spans="1:5" ht="16.7" customHeight="1" x14ac:dyDescent="0.25">
      <c r="A229" s="2">
        <v>10</v>
      </c>
      <c r="B229" s="10" t="s">
        <v>20</v>
      </c>
      <c r="C229" s="2" t="s">
        <v>22</v>
      </c>
      <c r="D229" s="5">
        <v>34442.83</v>
      </c>
      <c r="E229" s="5">
        <v>26520.98</v>
      </c>
    </row>
    <row r="230" spans="1:5" ht="16.7" customHeight="1" x14ac:dyDescent="0.25">
      <c r="A230" s="2">
        <v>11</v>
      </c>
      <c r="B230" s="10" t="s">
        <v>20</v>
      </c>
      <c r="C230" s="2" t="s">
        <v>28</v>
      </c>
      <c r="D230" s="5">
        <v>29999.88</v>
      </c>
      <c r="E230" s="5">
        <v>23099.9</v>
      </c>
    </row>
    <row r="231" spans="1:5" ht="16.7" customHeight="1" x14ac:dyDescent="0.25">
      <c r="A231" s="2">
        <v>12</v>
      </c>
      <c r="B231" s="10" t="s">
        <v>20</v>
      </c>
      <c r="C231" s="2" t="s">
        <v>25</v>
      </c>
      <c r="D231" s="5">
        <v>21252.99</v>
      </c>
      <c r="E231" s="5">
        <v>16364.8</v>
      </c>
    </row>
    <row r="232" spans="1:5" ht="16.7" customHeight="1" x14ac:dyDescent="0.25">
      <c r="A232" s="2">
        <v>13</v>
      </c>
      <c r="B232" s="10" t="s">
        <v>20</v>
      </c>
      <c r="C232" s="2" t="s">
        <v>24</v>
      </c>
      <c r="D232" s="5">
        <v>25528.26</v>
      </c>
      <c r="E232" s="5">
        <v>19656.759999999998</v>
      </c>
    </row>
    <row r="233" spans="1:5" ht="16.7" customHeight="1" x14ac:dyDescent="0.25">
      <c r="A233" s="2">
        <v>14</v>
      </c>
      <c r="B233" s="10" t="s">
        <v>20</v>
      </c>
      <c r="C233" s="2" t="s">
        <v>27</v>
      </c>
      <c r="D233" s="5">
        <v>28226.15</v>
      </c>
      <c r="E233" s="5">
        <v>21734.14</v>
      </c>
    </row>
    <row r="234" spans="1:5" ht="16.7" customHeight="1" x14ac:dyDescent="0.25">
      <c r="A234" s="2">
        <v>15</v>
      </c>
      <c r="B234" s="10" t="s">
        <v>20</v>
      </c>
      <c r="C234" s="2" t="s">
        <v>23</v>
      </c>
      <c r="D234" s="5">
        <v>27354.13</v>
      </c>
      <c r="E234" s="5">
        <v>21062.67</v>
      </c>
    </row>
    <row r="235" spans="1:5" ht="16.7" customHeight="1" x14ac:dyDescent="0.25">
      <c r="A235" s="2">
        <v>16</v>
      </c>
      <c r="B235" s="3" t="s">
        <v>29</v>
      </c>
      <c r="C235" s="2" t="s">
        <v>31</v>
      </c>
      <c r="D235" s="5">
        <v>22524.93</v>
      </c>
      <c r="E235" s="5">
        <v>17344.189999999999</v>
      </c>
    </row>
    <row r="236" spans="1:5" ht="16.7" customHeight="1" x14ac:dyDescent="0.25">
      <c r="A236" s="2">
        <v>17</v>
      </c>
      <c r="B236" s="3" t="s">
        <v>29</v>
      </c>
      <c r="C236" s="2" t="s">
        <v>30</v>
      </c>
      <c r="D236" s="5">
        <v>19574.73</v>
      </c>
      <c r="E236" s="5">
        <v>14876.79</v>
      </c>
    </row>
    <row r="237" spans="1:5" ht="16.7" customHeight="1" x14ac:dyDescent="0.25">
      <c r="A237" s="2">
        <v>20</v>
      </c>
      <c r="B237" s="3" t="s">
        <v>46</v>
      </c>
      <c r="C237" s="2" t="s">
        <v>47</v>
      </c>
      <c r="D237" s="5">
        <v>5371.83</v>
      </c>
      <c r="E237" s="5">
        <v>3446.92</v>
      </c>
    </row>
    <row r="238" spans="1:5" ht="16.7" customHeight="1" x14ac:dyDescent="0.25">
      <c r="A238" s="2">
        <v>21</v>
      </c>
      <c r="B238" s="3" t="s">
        <v>48</v>
      </c>
      <c r="C238" s="2" t="s">
        <v>49</v>
      </c>
      <c r="D238" s="5">
        <v>4000</v>
      </c>
      <c r="E238" s="5">
        <v>3080</v>
      </c>
    </row>
    <row r="239" spans="1:5" ht="16.7" customHeight="1" x14ac:dyDescent="0.25">
      <c r="A239" s="15" t="s">
        <v>45</v>
      </c>
      <c r="B239" s="16"/>
      <c r="C239" s="16"/>
      <c r="D239" s="16"/>
      <c r="E239" s="17"/>
    </row>
    <row r="240" spans="1:5" ht="16.7" customHeight="1" x14ac:dyDescent="0.25">
      <c r="A240" s="2">
        <v>1</v>
      </c>
      <c r="B240" s="3" t="s">
        <v>4</v>
      </c>
      <c r="C240" s="2" t="s">
        <v>39</v>
      </c>
      <c r="D240" s="5">
        <v>125544.61</v>
      </c>
      <c r="E240" s="5">
        <v>96669.35</v>
      </c>
    </row>
    <row r="241" spans="1:5" ht="16.7" customHeight="1" x14ac:dyDescent="0.25">
      <c r="A241" s="2">
        <v>2</v>
      </c>
      <c r="B241" s="3" t="s">
        <v>5</v>
      </c>
      <c r="C241" s="2" t="s">
        <v>7</v>
      </c>
      <c r="D241" s="5">
        <v>116646.46</v>
      </c>
      <c r="E241" s="5">
        <v>89817.77</v>
      </c>
    </row>
    <row r="242" spans="1:5" ht="16.7" customHeight="1" x14ac:dyDescent="0.25">
      <c r="A242" s="2">
        <v>3</v>
      </c>
      <c r="B242" s="3" t="s">
        <v>6</v>
      </c>
      <c r="C242" s="2" t="s">
        <v>8</v>
      </c>
      <c r="D242" s="5">
        <v>101637.33</v>
      </c>
      <c r="E242" s="5">
        <v>78210.740000000005</v>
      </c>
    </row>
    <row r="243" spans="1:5" ht="16.7" customHeight="1" x14ac:dyDescent="0.25">
      <c r="A243" s="2">
        <v>4</v>
      </c>
      <c r="B243" s="3" t="s">
        <v>9</v>
      </c>
      <c r="C243" s="2" t="s">
        <v>10</v>
      </c>
      <c r="D243" s="5">
        <v>59730.54</v>
      </c>
      <c r="E243" s="5">
        <v>45992.52</v>
      </c>
    </row>
    <row r="244" spans="1:5" ht="16.7" customHeight="1" x14ac:dyDescent="0.25">
      <c r="A244" s="2">
        <v>5</v>
      </c>
      <c r="B244" s="3" t="s">
        <v>11</v>
      </c>
      <c r="C244" s="2" t="s">
        <v>12</v>
      </c>
      <c r="D244" s="5">
        <v>61508.46</v>
      </c>
      <c r="E244" s="5">
        <v>47361.52</v>
      </c>
    </row>
    <row r="245" spans="1:5" ht="16.7" customHeight="1" x14ac:dyDescent="0.25">
      <c r="A245" s="2">
        <v>6</v>
      </c>
      <c r="B245" s="9" t="s">
        <v>16</v>
      </c>
      <c r="C245" s="2" t="s">
        <v>17</v>
      </c>
      <c r="D245" s="5">
        <v>58712.45</v>
      </c>
      <c r="E245" s="5">
        <v>45208.59</v>
      </c>
    </row>
    <row r="246" spans="1:5" ht="16.7" customHeight="1" x14ac:dyDescent="0.25">
      <c r="A246" s="2">
        <v>7</v>
      </c>
      <c r="B246" s="10" t="s">
        <v>18</v>
      </c>
      <c r="C246" s="8" t="s">
        <v>19</v>
      </c>
      <c r="D246" s="5">
        <v>61335.08</v>
      </c>
      <c r="E246" s="5">
        <v>47228.01</v>
      </c>
    </row>
    <row r="247" spans="1:5" ht="16.7" customHeight="1" x14ac:dyDescent="0.25">
      <c r="A247" s="2">
        <v>8</v>
      </c>
      <c r="B247" s="10" t="s">
        <v>20</v>
      </c>
      <c r="C247" s="2" t="s">
        <v>26</v>
      </c>
      <c r="D247" s="5">
        <v>38178.85</v>
      </c>
      <c r="E247" s="5">
        <v>29397.7</v>
      </c>
    </row>
    <row r="248" spans="1:5" ht="16.7" customHeight="1" x14ac:dyDescent="0.25">
      <c r="A248" s="2">
        <v>9</v>
      </c>
      <c r="B248" s="10" t="s">
        <v>20</v>
      </c>
      <c r="C248" s="2" t="s">
        <v>21</v>
      </c>
      <c r="D248" s="5">
        <v>37863.440000000002</v>
      </c>
      <c r="E248" s="5">
        <v>29154.85</v>
      </c>
    </row>
    <row r="249" spans="1:5" ht="16.7" customHeight="1" x14ac:dyDescent="0.25">
      <c r="A249" s="2">
        <v>10</v>
      </c>
      <c r="B249" s="10" t="s">
        <v>20</v>
      </c>
      <c r="C249" s="2" t="s">
        <v>22</v>
      </c>
      <c r="D249" s="5">
        <v>43972.91</v>
      </c>
      <c r="E249" s="5">
        <v>33859.14</v>
      </c>
    </row>
    <row r="250" spans="1:5" ht="16.7" customHeight="1" x14ac:dyDescent="0.25">
      <c r="A250" s="2">
        <v>11</v>
      </c>
      <c r="B250" s="10" t="s">
        <v>20</v>
      </c>
      <c r="C250" s="2" t="s">
        <v>28</v>
      </c>
      <c r="D250" s="5">
        <v>43872.91</v>
      </c>
      <c r="E250" s="5">
        <v>33782.129999999997</v>
      </c>
    </row>
    <row r="251" spans="1:5" ht="16.7" customHeight="1" x14ac:dyDescent="0.25">
      <c r="A251" s="2">
        <v>12</v>
      </c>
      <c r="B251" s="10" t="s">
        <v>20</v>
      </c>
      <c r="C251" s="2" t="s">
        <v>25</v>
      </c>
      <c r="D251" s="5">
        <v>34986.36</v>
      </c>
      <c r="E251" s="5">
        <v>26939.5</v>
      </c>
    </row>
    <row r="252" spans="1:5" ht="16.7" customHeight="1" x14ac:dyDescent="0.25">
      <c r="A252" s="2">
        <v>13</v>
      </c>
      <c r="B252" s="10" t="s">
        <v>20</v>
      </c>
      <c r="C252" s="2" t="s">
        <v>24</v>
      </c>
      <c r="D252" s="5">
        <v>40480.39</v>
      </c>
      <c r="E252" s="5">
        <v>31169.9</v>
      </c>
    </row>
    <row r="253" spans="1:5" ht="16.7" customHeight="1" x14ac:dyDescent="0.25">
      <c r="A253" s="2">
        <v>14</v>
      </c>
      <c r="B253" s="10" t="s">
        <v>20</v>
      </c>
      <c r="C253" s="2" t="s">
        <v>27</v>
      </c>
      <c r="D253" s="5">
        <v>35749.69</v>
      </c>
      <c r="E253" s="5">
        <v>27527.27</v>
      </c>
    </row>
    <row r="254" spans="1:5" ht="16.7" customHeight="1" x14ac:dyDescent="0.25">
      <c r="A254" s="2">
        <v>15</v>
      </c>
      <c r="B254" s="10" t="s">
        <v>20</v>
      </c>
      <c r="C254" s="2" t="s">
        <v>23</v>
      </c>
      <c r="D254" s="5">
        <v>38393.86</v>
      </c>
      <c r="E254" s="5">
        <v>29563.279999999999</v>
      </c>
    </row>
    <row r="255" spans="1:5" ht="16.7" customHeight="1" x14ac:dyDescent="0.25">
      <c r="A255" s="2">
        <v>16</v>
      </c>
      <c r="B255" s="3" t="s">
        <v>29</v>
      </c>
      <c r="C255" s="2" t="s">
        <v>31</v>
      </c>
      <c r="D255" s="5">
        <v>30157.61</v>
      </c>
      <c r="E255" s="5">
        <v>23221.360000000001</v>
      </c>
    </row>
    <row r="256" spans="1:5" ht="16.7" customHeight="1" x14ac:dyDescent="0.25">
      <c r="A256" s="2">
        <v>17</v>
      </c>
      <c r="B256" s="3" t="s">
        <v>29</v>
      </c>
      <c r="C256" s="2" t="s">
        <v>30</v>
      </c>
      <c r="D256" s="5">
        <v>33370.080000000002</v>
      </c>
      <c r="E256" s="5">
        <v>25361.27</v>
      </c>
    </row>
    <row r="257" spans="1:5" ht="16.7" customHeight="1" x14ac:dyDescent="0.25">
      <c r="A257" s="2">
        <v>20</v>
      </c>
      <c r="B257" s="3" t="s">
        <v>46</v>
      </c>
      <c r="C257" s="2" t="s">
        <v>47</v>
      </c>
      <c r="D257" s="5">
        <v>2434.7800000000002</v>
      </c>
      <c r="E257" s="5">
        <v>1562.32</v>
      </c>
    </row>
    <row r="258" spans="1:5" ht="16.7" customHeight="1" x14ac:dyDescent="0.25">
      <c r="A258" s="2">
        <v>21</v>
      </c>
      <c r="B258" s="3" t="s">
        <v>48</v>
      </c>
      <c r="C258" s="2" t="s">
        <v>49</v>
      </c>
      <c r="D258" s="5">
        <v>4000</v>
      </c>
      <c r="E258" s="5">
        <v>3080</v>
      </c>
    </row>
  </sheetData>
  <mergeCells count="18">
    <mergeCell ref="A1:E1"/>
    <mergeCell ref="A2:A3"/>
    <mergeCell ref="B2:B3"/>
    <mergeCell ref="C2:C3"/>
    <mergeCell ref="D2:D3"/>
    <mergeCell ref="E2:E3"/>
    <mergeCell ref="A239:E239"/>
    <mergeCell ref="A4:E4"/>
    <mergeCell ref="A25:E25"/>
    <mergeCell ref="A46:E46"/>
    <mergeCell ref="A68:E68"/>
    <mergeCell ref="A90:E90"/>
    <mergeCell ref="A112:E112"/>
    <mergeCell ref="A134:E134"/>
    <mergeCell ref="A156:E156"/>
    <mergeCell ref="A177:E177"/>
    <mergeCell ref="A198:E198"/>
    <mergeCell ref="A219:E219"/>
  </mergeCells>
  <pageMargins left="0.51181102362204722" right="0.11811023622047245" top="0.35433070866141736" bottom="0.35433070866141736" header="0.31496062992125984" footer="0.31496062992125984"/>
  <pageSetup paperSize="9" scale="55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6" baseType="lpstr">
      <vt:lpstr>2026</vt:lpstr>
      <vt:lpstr>2025</vt:lpstr>
      <vt:lpstr>'2025'!Заголовки_для_печати</vt:lpstr>
      <vt:lpstr>'2026'!Заголовки_для_печати</vt:lpstr>
      <vt:lpstr>'2025'!Область_печати</vt:lpstr>
      <vt:lpstr>'2026'!Область_печати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Olya</dc:creator>
  <cp:lastModifiedBy>UON-317</cp:lastModifiedBy>
  <cp:lastPrinted>2026-03-11T12:18:54Z</cp:lastPrinted>
  <dcterms:created xsi:type="dcterms:W3CDTF">2024-02-15T12:26:21Z</dcterms:created>
  <dcterms:modified xsi:type="dcterms:W3CDTF">2026-03-13T08:20:45Z</dcterms:modified>
</cp:coreProperties>
</file>