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Вхідна\Зарплата\"/>
    </mc:Choice>
  </mc:AlternateContent>
  <bookViews>
    <workbookView xWindow="0" yWindow="0" windowWidth="28800" windowHeight="10830"/>
  </bookViews>
  <sheets>
    <sheet name="структ_ОДА " sheetId="1" r:id="rId1"/>
  </sheets>
  <definedNames>
    <definedName name="_xlnm.Print_Area" localSheetId="0">'структ_ОДА '!$A$1:$P$49</definedName>
  </definedNames>
  <calcPr calcId="162913"/>
</workbook>
</file>

<file path=xl/calcChain.xml><?xml version="1.0" encoding="utf-8"?>
<calcChain xmlns="http://schemas.openxmlformats.org/spreadsheetml/2006/main">
  <c r="O44" i="1" l="1"/>
  <c r="N44" i="1"/>
  <c r="M44" i="1"/>
  <c r="L44" i="1"/>
  <c r="K44" i="1"/>
  <c r="J44" i="1"/>
  <c r="H44" i="1"/>
  <c r="G44" i="1"/>
  <c r="F44" i="1"/>
  <c r="P43" i="1"/>
  <c r="P42" i="1"/>
  <c r="I41" i="1"/>
  <c r="P41" i="1" s="1"/>
  <c r="I40" i="1"/>
  <c r="P40" i="1" s="1"/>
  <c r="I39" i="1"/>
  <c r="O37" i="1"/>
  <c r="N37" i="1"/>
  <c r="M37" i="1"/>
  <c r="L37" i="1"/>
  <c r="K37" i="1"/>
  <c r="J37" i="1"/>
  <c r="H37" i="1"/>
  <c r="G37" i="1"/>
  <c r="F37" i="1"/>
  <c r="I36" i="1"/>
  <c r="I35" i="1"/>
  <c r="P35" i="1" s="1"/>
  <c r="I34" i="1"/>
  <c r="P34" i="1" s="1"/>
  <c r="I33" i="1"/>
  <c r="P33" i="1" s="1"/>
  <c r="I32" i="1"/>
  <c r="P32" i="1" s="1"/>
  <c r="O30" i="1"/>
  <c r="N30" i="1"/>
  <c r="M30" i="1"/>
  <c r="L30" i="1"/>
  <c r="K30" i="1"/>
  <c r="J30" i="1"/>
  <c r="H30" i="1"/>
  <c r="G30" i="1"/>
  <c r="F30" i="1"/>
  <c r="P29" i="1"/>
  <c r="I28" i="1"/>
  <c r="P28" i="1" s="1"/>
  <c r="I27" i="1"/>
  <c r="P27" i="1" s="1"/>
  <c r="I26" i="1"/>
  <c r="P26" i="1" s="1"/>
  <c r="Q26" i="1" s="1"/>
  <c r="Q25" i="1"/>
  <c r="O24" i="1"/>
  <c r="N24" i="1"/>
  <c r="M24" i="1"/>
  <c r="L24" i="1"/>
  <c r="K24" i="1"/>
  <c r="J24" i="1"/>
  <c r="H24" i="1"/>
  <c r="G24" i="1"/>
  <c r="F24" i="1"/>
  <c r="P23" i="1"/>
  <c r="Q23" i="1" s="1"/>
  <c r="I22" i="1"/>
  <c r="P22" i="1" s="1"/>
  <c r="Q22" i="1" s="1"/>
  <c r="I21" i="1"/>
  <c r="P21" i="1" s="1"/>
  <c r="Q21" i="1" s="1"/>
  <c r="P20" i="1"/>
  <c r="Q20" i="1" s="1"/>
  <c r="I20" i="1"/>
  <c r="Q19" i="1"/>
  <c r="O18" i="1"/>
  <c r="N18" i="1"/>
  <c r="M18" i="1"/>
  <c r="L18" i="1"/>
  <c r="K18" i="1"/>
  <c r="J18" i="1"/>
  <c r="H18" i="1"/>
  <c r="G18" i="1"/>
  <c r="F18" i="1"/>
  <c r="P17" i="1"/>
  <c r="I17" i="1"/>
  <c r="I16" i="1"/>
  <c r="I18" i="1" s="1"/>
  <c r="O14" i="1"/>
  <c r="N14" i="1"/>
  <c r="M14" i="1"/>
  <c r="L14" i="1"/>
  <c r="K14" i="1"/>
  <c r="J14" i="1"/>
  <c r="H14" i="1"/>
  <c r="G14" i="1"/>
  <c r="F14" i="1"/>
  <c r="I13" i="1"/>
  <c r="P13" i="1" s="1"/>
  <c r="Q13" i="1" s="1"/>
  <c r="I12" i="1"/>
  <c r="P12" i="1" s="1"/>
  <c r="Q12" i="1" s="1"/>
  <c r="O10" i="1"/>
  <c r="N10" i="1"/>
  <c r="M10" i="1"/>
  <c r="M45" i="1" s="1"/>
  <c r="L10" i="1"/>
  <c r="K10" i="1"/>
  <c r="J10" i="1"/>
  <c r="H10" i="1"/>
  <c r="G10" i="1"/>
  <c r="F10" i="1"/>
  <c r="I9" i="1"/>
  <c r="P9" i="1" s="1"/>
  <c r="Q9" i="1" s="1"/>
  <c r="Q8" i="1"/>
  <c r="Q30" i="1" l="1"/>
  <c r="F45" i="1"/>
  <c r="K45" i="1"/>
  <c r="O45" i="1"/>
  <c r="J45" i="1"/>
  <c r="L45" i="1"/>
  <c r="N45" i="1"/>
  <c r="I24" i="1"/>
  <c r="P24" i="1" s="1"/>
  <c r="I44" i="1"/>
  <c r="I37" i="1"/>
  <c r="P37" i="1" s="1"/>
  <c r="P44" i="1"/>
  <c r="P36" i="1"/>
  <c r="Q24" i="1"/>
  <c r="P16" i="1"/>
  <c r="P18" i="1"/>
  <c r="H45" i="1"/>
  <c r="I14" i="1"/>
  <c r="P14" i="1" s="1"/>
  <c r="Q14" i="1" s="1"/>
  <c r="I30" i="1"/>
  <c r="P30" i="1" s="1"/>
  <c r="G45" i="1"/>
  <c r="I10" i="1"/>
  <c r="P10" i="1" s="1"/>
  <c r="P39" i="1"/>
  <c r="P45" i="1" l="1"/>
  <c r="Q10" i="1"/>
  <c r="I45" i="1"/>
</calcChain>
</file>

<file path=xl/sharedStrings.xml><?xml version="1.0" encoding="utf-8"?>
<sst xmlns="http://schemas.openxmlformats.org/spreadsheetml/2006/main" count="84" uniqueCount="54">
  <si>
    <t>(назва структурного підрозділу)</t>
  </si>
  <si>
    <t>грн</t>
  </si>
  <si>
    <t>№                                                                з/п</t>
  </si>
  <si>
    <t>ранг</t>
  </si>
  <si>
    <t xml:space="preserve">вислуга   % </t>
  </si>
  <si>
    <t>Класифікаційний код посади</t>
  </si>
  <si>
    <t>Кількість штатних одиниць</t>
  </si>
  <si>
    <t>надбавки</t>
  </si>
  <si>
    <t>доплати</t>
  </si>
  <si>
    <t>Фонд заробітної плати за місяць</t>
  </si>
  <si>
    <t>Фонд заробітної плати за рік</t>
  </si>
  <si>
    <t>за  ранг</t>
  </si>
  <si>
    <t>за вислугу років</t>
  </si>
  <si>
    <t>За роботу в умовах режимних обмежень (пост. КМУ від 15.06.94 № 414)</t>
  </si>
  <si>
    <t xml:space="preserve">За використання в роботі дезинфікуючих засобів (шкідливі умови праці) згідно наказу Мінпраці від 02.10.96 №77 </t>
  </si>
  <si>
    <t xml:space="preserve">За класність згідно наказу Мінпраці від 02.10.96 №77
</t>
  </si>
  <si>
    <t>за ненормований робочий день згідно наказу Мінпраці від 02.10.96 №77</t>
  </si>
  <si>
    <t xml:space="preserve">за складність, напруженість у роботі </t>
  </si>
  <si>
    <t>до мінімальної заробітної плати</t>
  </si>
  <si>
    <t>Керівництво</t>
  </si>
  <si>
    <t>1-ІІ-2</t>
  </si>
  <si>
    <t xml:space="preserve">Начальник Управління </t>
  </si>
  <si>
    <t>Разом</t>
  </si>
  <si>
    <t>Сектор бухгалтерського  обліку та звітності</t>
  </si>
  <si>
    <t>4-V-2</t>
  </si>
  <si>
    <t>Завідувач сектору-головний бухгалтер</t>
  </si>
  <si>
    <t>4-VІІ-2</t>
  </si>
  <si>
    <t>Головний спеціаліст</t>
  </si>
  <si>
    <t xml:space="preserve">  </t>
  </si>
  <si>
    <t>24-V-2</t>
  </si>
  <si>
    <t>Завідувач сектору</t>
  </si>
  <si>
    <t>24-VІІІ-2</t>
  </si>
  <si>
    <t>Провідний спеціаліст</t>
  </si>
  <si>
    <t xml:space="preserve">Відділ професійної, вищої освіти і науки </t>
  </si>
  <si>
    <t>9-V-2</t>
  </si>
  <si>
    <t>Начальник відділу</t>
  </si>
  <si>
    <t>9-VІІ-2</t>
  </si>
  <si>
    <t>9-VІІІ-2</t>
  </si>
  <si>
    <t>Відділ загальної середньої та корекційної освіти</t>
  </si>
  <si>
    <t xml:space="preserve">Заступник начальника Управління - начальник відділу </t>
  </si>
  <si>
    <t xml:space="preserve">Головний спеціаліст </t>
  </si>
  <si>
    <t>Відділ  дошкільної, позашкільної освіти, оздоровлення та виховної роботи</t>
  </si>
  <si>
    <t>Відділ фінансово-економічний</t>
  </si>
  <si>
    <t xml:space="preserve">Заступник начальника Управління - начальник  відділу </t>
  </si>
  <si>
    <t>26-VІІ-2</t>
  </si>
  <si>
    <t>Документознавець</t>
  </si>
  <si>
    <r>
      <t>Кур</t>
    </r>
    <r>
      <rPr>
        <sz val="13.5"/>
        <rFont val="Calibri"/>
        <family val="2"/>
        <charset val="204"/>
      </rPr>
      <t>’</t>
    </r>
    <r>
      <rPr>
        <sz val="13.5"/>
        <rFont val="Times New Roman"/>
        <family val="1"/>
        <charset val="204"/>
      </rPr>
      <t>єр</t>
    </r>
  </si>
  <si>
    <t>ВСЬОГО</t>
  </si>
  <si>
    <t xml:space="preserve">        Ольга КОВАЛЕНКО</t>
  </si>
  <si>
    <t>03 лютого  2026 року</t>
  </si>
  <si>
    <t xml:space="preserve">Класифікація посад </t>
  </si>
  <si>
    <r>
      <t xml:space="preserve"> </t>
    </r>
    <r>
      <rPr>
        <b/>
        <u/>
        <sz val="16"/>
        <rFont val="Times New Roman"/>
        <family val="1"/>
        <charset val="204"/>
      </rPr>
      <t>Управління освіти і науки Чернігівської обласної державної адміністрації</t>
    </r>
  </si>
  <si>
    <t>Назва посади та структурного підрозділу</t>
  </si>
  <si>
    <t>Посадовий оклад, 2026 рік               (грн.)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</si>
</sst>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0"/>
      <color theme="1"/>
      <name val="Arial Cyr"/>
    </font>
    <font>
      <sz val="12"/>
      <name val="Arial"/>
      <family val="2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sz val="8"/>
      <name val="Times New Roman"/>
      <family val="1"/>
      <charset val="204"/>
    </font>
    <font>
      <b/>
      <sz val="13.5"/>
      <name val="Times New Roman"/>
      <family val="1"/>
      <charset val="204"/>
    </font>
    <font>
      <sz val="13.5"/>
      <name val="Times New Roman"/>
      <family val="1"/>
      <charset val="204"/>
    </font>
    <font>
      <sz val="13.5"/>
      <color theme="1"/>
      <name val="Times New Roman"/>
      <family val="1"/>
      <charset val="204"/>
    </font>
    <font>
      <sz val="13.5"/>
      <color indexed="2"/>
      <name val="Times New Roman"/>
      <family val="1"/>
      <charset val="204"/>
    </font>
    <font>
      <b/>
      <sz val="13.5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Arial"/>
      <family val="2"/>
      <charset val="204"/>
    </font>
    <font>
      <sz val="16"/>
      <color indexed="2"/>
      <name val="Times New Roman"/>
      <family val="1"/>
      <charset val="204"/>
    </font>
    <font>
      <sz val="12"/>
      <color indexed="2"/>
      <name val="Arial"/>
      <family val="2"/>
      <charset val="204"/>
    </font>
    <font>
      <b/>
      <u/>
      <sz val="16"/>
      <name val="Times New Roman"/>
      <family val="1"/>
      <charset val="204"/>
    </font>
    <font>
      <sz val="13.5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27"/>
      </patternFill>
    </fill>
    <fill>
      <patternFill patternType="solid">
        <fgColor theme="0"/>
      </patternFill>
    </fill>
    <fill>
      <patternFill patternType="solid">
        <fgColor indexed="43"/>
        <bgColor indexed="43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4" fontId="8" fillId="0" borderId="2" xfId="0" applyNumberFormat="1" applyFont="1" applyBorder="1" applyAlignment="1">
      <alignment vertical="center" wrapText="1"/>
    </xf>
    <xf numFmtId="4" fontId="8" fillId="0" borderId="3" xfId="0" applyNumberFormat="1" applyFont="1" applyBorder="1" applyAlignment="1">
      <alignment vertical="center"/>
    </xf>
    <xf numFmtId="0" fontId="9" fillId="0" borderId="2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4" fontId="9" fillId="0" borderId="2" xfId="0" applyNumberFormat="1" applyFont="1" applyBorder="1" applyAlignment="1">
      <alignment vertical="center" wrapText="1"/>
    </xf>
    <xf numFmtId="4" fontId="9" fillId="0" borderId="3" xfId="0" applyNumberFormat="1" applyFont="1" applyBorder="1" applyAlignment="1">
      <alignment vertical="center"/>
    </xf>
    <xf numFmtId="0" fontId="9" fillId="0" borderId="0" xfId="0" applyFont="1"/>
    <xf numFmtId="0" fontId="8" fillId="2" borderId="2" xfId="0" applyFont="1" applyFill="1" applyBorder="1" applyAlignment="1">
      <alignment horizontal="center" vertical="center" wrapText="1"/>
    </xf>
    <xf numFmtId="4" fontId="8" fillId="2" borderId="2" xfId="0" applyNumberFormat="1" applyFont="1" applyFill="1" applyBorder="1" applyAlignment="1">
      <alignment vertical="center" wrapText="1"/>
    </xf>
    <xf numFmtId="0" fontId="9" fillId="0" borderId="0" xfId="0" applyFont="1" applyAlignment="1">
      <alignment vertical="center"/>
    </xf>
    <xf numFmtId="0" fontId="9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wrapText="1"/>
    </xf>
    <xf numFmtId="4" fontId="11" fillId="0" borderId="2" xfId="0" applyNumberFormat="1" applyFont="1" applyBorder="1" applyAlignment="1">
      <alignment vertical="center" wrapText="1"/>
    </xf>
    <xf numFmtId="4" fontId="10" fillId="0" borderId="2" xfId="0" applyNumberFormat="1" applyFont="1" applyBorder="1" applyAlignment="1">
      <alignment vertical="center" wrapText="1"/>
    </xf>
    <xf numFmtId="4" fontId="8" fillId="0" borderId="3" xfId="0" applyNumberFormat="1" applyFont="1" applyBorder="1" applyAlignment="1">
      <alignment vertical="center" wrapText="1"/>
    </xf>
    <xf numFmtId="0" fontId="10" fillId="0" borderId="0" xfId="0" applyFont="1"/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vertical="center"/>
    </xf>
    <xf numFmtId="0" fontId="10" fillId="0" borderId="0" xfId="0" applyFont="1" applyAlignment="1">
      <alignment vertical="center"/>
    </xf>
    <xf numFmtId="4" fontId="12" fillId="0" borderId="3" xfId="0" applyNumberFormat="1" applyFont="1" applyBorder="1" applyAlignment="1">
      <alignment vertical="center" wrapText="1"/>
    </xf>
    <xf numFmtId="0" fontId="14" fillId="0" borderId="0" xfId="0" applyFont="1"/>
    <xf numFmtId="1" fontId="6" fillId="4" borderId="2" xfId="0" applyNumberFormat="1" applyFont="1" applyFill="1" applyBorder="1" applyAlignment="1">
      <alignment horizontal="center" vertical="center"/>
    </xf>
    <xf numFmtId="4" fontId="6" fillId="4" borderId="2" xfId="0" applyNumberFormat="1" applyFont="1" applyFill="1" applyBorder="1" applyAlignment="1">
      <alignment horizontal="right" vertical="center"/>
    </xf>
    <xf numFmtId="0" fontId="14" fillId="0" borderId="0" xfId="0" applyFont="1" applyAlignment="1">
      <alignment vertical="center"/>
    </xf>
    <xf numFmtId="4" fontId="14" fillId="0" borderId="0" xfId="0" applyNumberFormat="1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/>
    </xf>
    <xf numFmtId="0" fontId="15" fillId="0" borderId="0" xfId="0" applyFont="1"/>
    <xf numFmtId="0" fontId="16" fillId="0" borderId="0" xfId="0" applyFont="1" applyAlignment="1">
      <alignment vertical="center"/>
    </xf>
    <xf numFmtId="4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15" fillId="0" borderId="6" xfId="0" applyFont="1" applyBorder="1" applyAlignment="1">
      <alignment vertical="center"/>
    </xf>
    <xf numFmtId="0" fontId="17" fillId="0" borderId="0" xfId="0" applyFont="1" applyAlignment="1">
      <alignment vertical="center"/>
    </xf>
    <xf numFmtId="4" fontId="9" fillId="0" borderId="2" xfId="0" applyNumberFormat="1" applyFont="1" applyBorder="1" applyAlignment="1">
      <alignment horizontal="center" vertical="center" wrapText="1"/>
    </xf>
    <xf numFmtId="4" fontId="8" fillId="2" borderId="2" xfId="0" applyNumberFormat="1" applyFont="1" applyFill="1" applyBorder="1" applyAlignment="1">
      <alignment horizontal="center" vertical="center" wrapText="1"/>
    </xf>
    <xf numFmtId="4" fontId="10" fillId="0" borderId="2" xfId="0" applyNumberFormat="1" applyFont="1" applyBorder="1" applyAlignment="1">
      <alignment horizontal="center" vertical="center" wrapText="1"/>
    </xf>
    <xf numFmtId="4" fontId="9" fillId="3" borderId="2" xfId="0" applyNumberFormat="1" applyFont="1" applyFill="1" applyBorder="1" applyAlignment="1">
      <alignment horizontal="center" vertical="center" wrapText="1"/>
    </xf>
    <xf numFmtId="4" fontId="6" fillId="4" borderId="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2" borderId="2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textRotation="90" wrapText="1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13" fillId="2" borderId="2" xfId="0" applyFont="1" applyFill="1" applyBorder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0"/>
  <sheetViews>
    <sheetView tabSelected="1" view="pageBreakPreview" zoomScaleSheetLayoutView="100" workbookViewId="0">
      <selection activeCell="T14" sqref="T14:U14"/>
    </sheetView>
  </sheetViews>
  <sheetFormatPr defaultColWidth="9.140625" defaultRowHeight="15" x14ac:dyDescent="0.2"/>
  <cols>
    <col min="1" max="1" width="11.7109375" style="2" customWidth="1"/>
    <col min="2" max="2" width="8.7109375" style="2" hidden="1" customWidth="1"/>
    <col min="3" max="3" width="10.140625" style="2" hidden="1" customWidth="1"/>
    <col min="4" max="4" width="19.5703125" style="2" customWidth="1"/>
    <col min="5" max="5" width="56.140625" style="2" customWidth="1"/>
    <col min="6" max="6" width="16" style="3" customWidth="1"/>
    <col min="7" max="7" width="29.140625" style="2" customWidth="1"/>
    <col min="8" max="8" width="14.140625" style="2" hidden="1" customWidth="1"/>
    <col min="9" max="9" width="17" style="2" hidden="1" customWidth="1"/>
    <col min="10" max="10" width="23.7109375" style="2" hidden="1" customWidth="1"/>
    <col min="11" max="11" width="27.28515625" style="2" hidden="1" customWidth="1"/>
    <col min="12" max="12" width="16.5703125" style="2" hidden="1" customWidth="1"/>
    <col min="13" max="13" width="18.5703125" style="2" hidden="1" customWidth="1"/>
    <col min="14" max="14" width="16" style="2" hidden="1" customWidth="1"/>
    <col min="15" max="15" width="13.5703125" style="2" hidden="1" customWidth="1"/>
    <col min="16" max="16" width="14.7109375" style="2" hidden="1" customWidth="1"/>
    <col min="17" max="17" width="19.85546875" style="2" hidden="1" customWidth="1"/>
    <col min="18" max="18" width="15.85546875" style="2" bestFit="1" customWidth="1"/>
    <col min="19" max="16384" width="9.140625" style="1"/>
  </cols>
  <sheetData>
    <row r="1" spans="1:18" s="4" customFormat="1" ht="18.600000000000001" customHeight="1" x14ac:dyDescent="0.25">
      <c r="A1" s="54" t="s">
        <v>50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"/>
      <c r="R1" s="5"/>
    </row>
    <row r="2" spans="1:18" s="4" customFormat="1" ht="20.25" customHeight="1" x14ac:dyDescent="0.25">
      <c r="A2" s="55" t="s">
        <v>51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"/>
      <c r="R2" s="5"/>
    </row>
    <row r="3" spans="1:18" s="4" customFormat="1" ht="18" customHeight="1" x14ac:dyDescent="0.25">
      <c r="A3" s="56" t="s">
        <v>0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"/>
      <c r="R3" s="5"/>
    </row>
    <row r="4" spans="1:18" s="4" customFormat="1" ht="19.149999999999999" customHeight="1" x14ac:dyDescent="0.25">
      <c r="A4" s="57" t="s">
        <v>1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"/>
      <c r="R4" s="5"/>
    </row>
    <row r="5" spans="1:18" s="7" customFormat="1" ht="16.5" customHeight="1" x14ac:dyDescent="0.2">
      <c r="A5" s="64" t="s">
        <v>2</v>
      </c>
      <c r="B5" s="63" t="s">
        <v>3</v>
      </c>
      <c r="C5" s="63" t="s">
        <v>4</v>
      </c>
      <c r="D5" s="63" t="s">
        <v>5</v>
      </c>
      <c r="E5" s="65" t="s">
        <v>52</v>
      </c>
      <c r="F5" s="63" t="s">
        <v>6</v>
      </c>
      <c r="G5" s="64" t="s">
        <v>53</v>
      </c>
      <c r="H5" s="64" t="s">
        <v>7</v>
      </c>
      <c r="I5" s="64"/>
      <c r="J5" s="64"/>
      <c r="K5" s="64" t="s">
        <v>8</v>
      </c>
      <c r="L5" s="64"/>
      <c r="M5" s="64"/>
      <c r="N5" s="64"/>
      <c r="O5" s="64"/>
      <c r="P5" s="64" t="s">
        <v>9</v>
      </c>
      <c r="Q5" s="58" t="s">
        <v>10</v>
      </c>
    </row>
    <row r="6" spans="1:18" s="7" customFormat="1" ht="85.5" customHeight="1" x14ac:dyDescent="0.2">
      <c r="A6" s="64"/>
      <c r="B6" s="63"/>
      <c r="C6" s="63"/>
      <c r="D6" s="63"/>
      <c r="E6" s="66"/>
      <c r="F6" s="63"/>
      <c r="G6" s="64"/>
      <c r="H6" s="8" t="s">
        <v>11</v>
      </c>
      <c r="I6" s="8" t="s">
        <v>12</v>
      </c>
      <c r="J6" s="8" t="s">
        <v>13</v>
      </c>
      <c r="K6" s="8" t="s">
        <v>14</v>
      </c>
      <c r="L6" s="8" t="s">
        <v>15</v>
      </c>
      <c r="M6" s="8" t="s">
        <v>16</v>
      </c>
      <c r="N6" s="8" t="s">
        <v>17</v>
      </c>
      <c r="O6" s="8" t="s">
        <v>18</v>
      </c>
      <c r="P6" s="64"/>
      <c r="Q6" s="58"/>
    </row>
    <row r="7" spans="1:18" s="9" customFormat="1" ht="13.5" customHeight="1" x14ac:dyDescent="0.2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  <c r="J7" s="10">
        <v>10</v>
      </c>
      <c r="K7" s="10">
        <v>11</v>
      </c>
      <c r="L7" s="10">
        <v>12</v>
      </c>
      <c r="M7" s="10">
        <v>13</v>
      </c>
      <c r="N7" s="10">
        <v>14</v>
      </c>
      <c r="O7" s="10">
        <v>15</v>
      </c>
      <c r="P7" s="10">
        <v>16</v>
      </c>
      <c r="Q7" s="11">
        <v>13</v>
      </c>
      <c r="R7" s="12"/>
    </row>
    <row r="8" spans="1:18" s="13" customFormat="1" ht="21.75" customHeight="1" x14ac:dyDescent="0.2">
      <c r="A8" s="59" t="s">
        <v>19</v>
      </c>
      <c r="B8" s="60"/>
      <c r="C8" s="60"/>
      <c r="D8" s="60"/>
      <c r="E8" s="60"/>
      <c r="F8" s="60"/>
      <c r="G8" s="60"/>
      <c r="H8" s="61"/>
      <c r="I8" s="14"/>
      <c r="J8" s="14"/>
      <c r="K8" s="14"/>
      <c r="L8" s="14"/>
      <c r="M8" s="14"/>
      <c r="N8" s="14"/>
      <c r="O8" s="14"/>
      <c r="P8" s="14"/>
      <c r="Q8" s="15">
        <f t="shared" ref="Q8:Q10" si="0">P8*12</f>
        <v>0</v>
      </c>
    </row>
    <row r="9" spans="1:18" s="13" customFormat="1" ht="21" customHeight="1" x14ac:dyDescent="0.2">
      <c r="A9" s="16">
        <v>1</v>
      </c>
      <c r="B9" s="17">
        <v>5</v>
      </c>
      <c r="C9" s="17">
        <v>30</v>
      </c>
      <c r="D9" s="17" t="s">
        <v>20</v>
      </c>
      <c r="E9" s="16" t="s">
        <v>21</v>
      </c>
      <c r="F9" s="17">
        <v>1</v>
      </c>
      <c r="G9" s="49">
        <v>53021</v>
      </c>
      <c r="H9" s="18">
        <v>600</v>
      </c>
      <c r="I9" s="18">
        <f>(G9*C9)/100</f>
        <v>15906.3</v>
      </c>
      <c r="J9" s="18"/>
      <c r="K9" s="18"/>
      <c r="L9" s="18"/>
      <c r="M9" s="18"/>
      <c r="N9" s="18"/>
      <c r="O9" s="18"/>
      <c r="P9" s="18">
        <f>SUM(G9:M9)</f>
        <v>69527.3</v>
      </c>
      <c r="Q9" s="19">
        <f t="shared" si="0"/>
        <v>834327.60000000009</v>
      </c>
    </row>
    <row r="10" spans="1:18" s="20" customFormat="1" ht="21.75" customHeight="1" x14ac:dyDescent="0.25">
      <c r="A10" s="62" t="s">
        <v>22</v>
      </c>
      <c r="B10" s="62"/>
      <c r="C10" s="62"/>
      <c r="D10" s="62"/>
      <c r="E10" s="62"/>
      <c r="F10" s="21">
        <f t="shared" ref="F10:O10" si="1">SUM(F9:F9)</f>
        <v>1</v>
      </c>
      <c r="G10" s="50">
        <f t="shared" si="1"/>
        <v>53021</v>
      </c>
      <c r="H10" s="22">
        <f t="shared" si="1"/>
        <v>600</v>
      </c>
      <c r="I10" s="22">
        <f t="shared" si="1"/>
        <v>15906.3</v>
      </c>
      <c r="J10" s="22">
        <f t="shared" si="1"/>
        <v>0</v>
      </c>
      <c r="K10" s="22">
        <f t="shared" si="1"/>
        <v>0</v>
      </c>
      <c r="L10" s="22">
        <f t="shared" si="1"/>
        <v>0</v>
      </c>
      <c r="M10" s="22">
        <f t="shared" si="1"/>
        <v>0</v>
      </c>
      <c r="N10" s="22">
        <f t="shared" si="1"/>
        <v>0</v>
      </c>
      <c r="O10" s="22">
        <f t="shared" si="1"/>
        <v>0</v>
      </c>
      <c r="P10" s="22">
        <f>SUM(G10:O10)</f>
        <v>69527.3</v>
      </c>
      <c r="Q10" s="19">
        <f t="shared" si="0"/>
        <v>834327.60000000009</v>
      </c>
      <c r="R10" s="23"/>
    </row>
    <row r="11" spans="1:18" s="20" customFormat="1" ht="23.25" customHeight="1" x14ac:dyDescent="0.25">
      <c r="A11" s="59" t="s">
        <v>23</v>
      </c>
      <c r="B11" s="60"/>
      <c r="C11" s="60"/>
      <c r="D11" s="60"/>
      <c r="E11" s="60"/>
      <c r="F11" s="60"/>
      <c r="G11" s="60"/>
      <c r="H11" s="61"/>
      <c r="I11" s="17"/>
      <c r="J11" s="17"/>
      <c r="K11" s="17"/>
      <c r="L11" s="17"/>
      <c r="M11" s="17"/>
      <c r="N11" s="17"/>
      <c r="O11" s="17"/>
      <c r="P11" s="17"/>
      <c r="Q11" s="24"/>
      <c r="R11" s="23"/>
    </row>
    <row r="12" spans="1:18" s="20" customFormat="1" ht="24" customHeight="1" x14ac:dyDescent="0.25">
      <c r="A12" s="16">
        <v>1</v>
      </c>
      <c r="B12" s="17">
        <v>4</v>
      </c>
      <c r="C12" s="17">
        <v>30</v>
      </c>
      <c r="D12" s="17" t="s">
        <v>24</v>
      </c>
      <c r="E12" s="16" t="s">
        <v>25</v>
      </c>
      <c r="F12" s="17">
        <v>1</v>
      </c>
      <c r="G12" s="49">
        <v>28835</v>
      </c>
      <c r="H12" s="18">
        <v>700</v>
      </c>
      <c r="I12" s="18">
        <f t="shared" ref="I12:I13" si="2">(G12*C12)/100</f>
        <v>8650.5</v>
      </c>
      <c r="J12" s="18"/>
      <c r="K12" s="18"/>
      <c r="L12" s="18"/>
      <c r="M12" s="18"/>
      <c r="N12" s="18"/>
      <c r="O12" s="18"/>
      <c r="P12" s="18">
        <f>SUM(G12:M12)</f>
        <v>38185.5</v>
      </c>
      <c r="Q12" s="19">
        <f t="shared" ref="Q12:Q23" si="3">P12*12</f>
        <v>458226</v>
      </c>
      <c r="R12" s="23"/>
    </row>
    <row r="13" spans="1:18" s="20" customFormat="1" ht="21" customHeight="1" x14ac:dyDescent="0.25">
      <c r="A13" s="16">
        <v>2</v>
      </c>
      <c r="B13" s="17">
        <v>7</v>
      </c>
      <c r="C13" s="17">
        <v>12</v>
      </c>
      <c r="D13" s="17" t="s">
        <v>26</v>
      </c>
      <c r="E13" s="16" t="s">
        <v>27</v>
      </c>
      <c r="F13" s="17">
        <v>1</v>
      </c>
      <c r="G13" s="49">
        <v>20795</v>
      </c>
      <c r="H13" s="18">
        <v>400</v>
      </c>
      <c r="I13" s="18">
        <f t="shared" si="2"/>
        <v>2495.4</v>
      </c>
      <c r="J13" s="18"/>
      <c r="K13" s="18"/>
      <c r="L13" s="18"/>
      <c r="M13" s="18"/>
      <c r="N13" s="18"/>
      <c r="O13" s="18"/>
      <c r="P13" s="18">
        <f t="shared" ref="P13:P14" si="4">SUM(G13:O13)</f>
        <v>23690.400000000001</v>
      </c>
      <c r="Q13" s="19">
        <f t="shared" si="3"/>
        <v>284284.80000000005</v>
      </c>
      <c r="R13" s="23"/>
    </row>
    <row r="14" spans="1:18" s="20" customFormat="1" ht="21.75" customHeight="1" x14ac:dyDescent="0.25">
      <c r="A14" s="62" t="s">
        <v>22</v>
      </c>
      <c r="B14" s="62"/>
      <c r="C14" s="62"/>
      <c r="D14" s="62"/>
      <c r="E14" s="62"/>
      <c r="F14" s="21">
        <f t="shared" ref="F14:O18" si="5">SUM(F12:F13)</f>
        <v>2</v>
      </c>
      <c r="G14" s="50">
        <f t="shared" si="5"/>
        <v>49630</v>
      </c>
      <c r="H14" s="22">
        <f t="shared" si="5"/>
        <v>1100</v>
      </c>
      <c r="I14" s="22">
        <f t="shared" si="5"/>
        <v>11145.9</v>
      </c>
      <c r="J14" s="22">
        <f t="shared" si="5"/>
        <v>0</v>
      </c>
      <c r="K14" s="22">
        <f t="shared" si="5"/>
        <v>0</v>
      </c>
      <c r="L14" s="22">
        <f t="shared" si="5"/>
        <v>0</v>
      </c>
      <c r="M14" s="22">
        <f t="shared" si="5"/>
        <v>0</v>
      </c>
      <c r="N14" s="22">
        <f t="shared" si="5"/>
        <v>0</v>
      </c>
      <c r="O14" s="22">
        <f t="shared" si="5"/>
        <v>0</v>
      </c>
      <c r="P14" s="22">
        <f t="shared" si="4"/>
        <v>61875.9</v>
      </c>
      <c r="Q14" s="19">
        <f t="shared" si="3"/>
        <v>742510.8</v>
      </c>
      <c r="R14" s="23"/>
    </row>
    <row r="15" spans="1:18" s="20" customFormat="1" ht="25.5" customHeight="1" x14ac:dyDescent="0.25">
      <c r="A15" s="59" t="s">
        <v>28</v>
      </c>
      <c r="B15" s="60"/>
      <c r="C15" s="60"/>
      <c r="D15" s="60"/>
      <c r="E15" s="60"/>
      <c r="F15" s="60"/>
      <c r="G15" s="60"/>
      <c r="H15" s="61"/>
      <c r="I15" s="17"/>
      <c r="J15" s="17"/>
      <c r="K15" s="17"/>
      <c r="L15" s="17"/>
      <c r="M15" s="17"/>
      <c r="N15" s="17"/>
      <c r="O15" s="17"/>
      <c r="P15" s="17"/>
      <c r="Q15" s="19"/>
      <c r="R15" s="23"/>
    </row>
    <row r="16" spans="1:18" s="20" customFormat="1" ht="21" customHeight="1" x14ac:dyDescent="0.25">
      <c r="A16" s="16">
        <v>1</v>
      </c>
      <c r="B16" s="17">
        <v>4</v>
      </c>
      <c r="C16" s="17">
        <v>30</v>
      </c>
      <c r="D16" s="17" t="s">
        <v>29</v>
      </c>
      <c r="E16" s="16" t="s">
        <v>30</v>
      </c>
      <c r="F16" s="17">
        <v>1</v>
      </c>
      <c r="G16" s="49">
        <v>28835</v>
      </c>
      <c r="H16" s="18">
        <v>700</v>
      </c>
      <c r="I16" s="18">
        <f t="shared" ref="I16:I17" si="6">(G16*C16)/100</f>
        <v>8650.5</v>
      </c>
      <c r="J16" s="18"/>
      <c r="K16" s="18"/>
      <c r="L16" s="18"/>
      <c r="M16" s="18"/>
      <c r="N16" s="18"/>
      <c r="O16" s="18"/>
      <c r="P16" s="18">
        <f t="shared" ref="P16:P17" si="7">SUM(G16:M16)</f>
        <v>38185.5</v>
      </c>
      <c r="Q16" s="19"/>
      <c r="R16" s="23"/>
    </row>
    <row r="17" spans="1:18" s="20" customFormat="1" ht="21" customHeight="1" x14ac:dyDescent="0.25">
      <c r="A17" s="16">
        <v>2</v>
      </c>
      <c r="B17" s="17">
        <v>7</v>
      </c>
      <c r="C17" s="17">
        <v>30</v>
      </c>
      <c r="D17" s="17" t="s">
        <v>31</v>
      </c>
      <c r="E17" s="25" t="s">
        <v>32</v>
      </c>
      <c r="F17" s="17">
        <v>1</v>
      </c>
      <c r="G17" s="49">
        <v>15996</v>
      </c>
      <c r="H17" s="18">
        <v>400</v>
      </c>
      <c r="I17" s="18">
        <f t="shared" si="6"/>
        <v>4798.8</v>
      </c>
      <c r="J17" s="18"/>
      <c r="K17" s="18"/>
      <c r="L17" s="18"/>
      <c r="M17" s="18"/>
      <c r="N17" s="18"/>
      <c r="O17" s="18"/>
      <c r="P17" s="18">
        <f t="shared" si="7"/>
        <v>21194.799999999999</v>
      </c>
      <c r="Q17" s="19"/>
      <c r="R17" s="23"/>
    </row>
    <row r="18" spans="1:18" s="20" customFormat="1" ht="25.5" customHeight="1" x14ac:dyDescent="0.25">
      <c r="A18" s="62" t="s">
        <v>22</v>
      </c>
      <c r="B18" s="62"/>
      <c r="C18" s="62"/>
      <c r="D18" s="62"/>
      <c r="E18" s="62"/>
      <c r="F18" s="21">
        <f t="shared" si="5"/>
        <v>2</v>
      </c>
      <c r="G18" s="50">
        <f t="shared" si="5"/>
        <v>44831</v>
      </c>
      <c r="H18" s="22">
        <f t="shared" si="5"/>
        <v>1100</v>
      </c>
      <c r="I18" s="22">
        <f t="shared" si="5"/>
        <v>13449.3</v>
      </c>
      <c r="J18" s="22">
        <f t="shared" si="5"/>
        <v>0</v>
      </c>
      <c r="K18" s="22">
        <f t="shared" si="5"/>
        <v>0</v>
      </c>
      <c r="L18" s="22">
        <f t="shared" si="5"/>
        <v>0</v>
      </c>
      <c r="M18" s="22">
        <f t="shared" si="5"/>
        <v>0</v>
      </c>
      <c r="N18" s="22">
        <f t="shared" si="5"/>
        <v>0</v>
      </c>
      <c r="O18" s="22">
        <f t="shared" si="5"/>
        <v>0</v>
      </c>
      <c r="P18" s="22">
        <f>SUM(G18:O18)</f>
        <v>59380.3</v>
      </c>
      <c r="Q18" s="19"/>
      <c r="R18" s="23"/>
    </row>
    <row r="19" spans="1:18" s="13" customFormat="1" ht="23.25" customHeight="1" x14ac:dyDescent="0.2">
      <c r="A19" s="59" t="s">
        <v>33</v>
      </c>
      <c r="B19" s="60"/>
      <c r="C19" s="60"/>
      <c r="D19" s="60"/>
      <c r="E19" s="60"/>
      <c r="F19" s="60"/>
      <c r="G19" s="60"/>
      <c r="H19" s="61"/>
      <c r="I19" s="18"/>
      <c r="J19" s="18"/>
      <c r="K19" s="18"/>
      <c r="L19" s="18"/>
      <c r="M19" s="18"/>
      <c r="N19" s="18"/>
      <c r="O19" s="18"/>
      <c r="P19" s="18"/>
      <c r="Q19" s="19">
        <f t="shared" si="3"/>
        <v>0</v>
      </c>
    </row>
    <row r="20" spans="1:18" s="13" customFormat="1" ht="21" customHeight="1" x14ac:dyDescent="0.2">
      <c r="A20" s="16">
        <v>1</v>
      </c>
      <c r="B20" s="17">
        <v>5</v>
      </c>
      <c r="C20" s="17">
        <v>30</v>
      </c>
      <c r="D20" s="17" t="s">
        <v>34</v>
      </c>
      <c r="E20" s="16" t="s">
        <v>35</v>
      </c>
      <c r="F20" s="17">
        <v>1</v>
      </c>
      <c r="G20" s="49">
        <v>28385</v>
      </c>
      <c r="H20" s="18">
        <v>600</v>
      </c>
      <c r="I20" s="18">
        <f t="shared" ref="I20:I22" si="8">(G20*C20)/100</f>
        <v>8515.5</v>
      </c>
      <c r="J20" s="18"/>
      <c r="K20" s="18"/>
      <c r="L20" s="18"/>
      <c r="M20" s="18"/>
      <c r="N20" s="18"/>
      <c r="O20" s="18"/>
      <c r="P20" s="18">
        <f>SUM(G20:M20)</f>
        <v>37500.5</v>
      </c>
      <c r="Q20" s="19">
        <f t="shared" si="3"/>
        <v>450006</v>
      </c>
    </row>
    <row r="21" spans="1:18" s="20" customFormat="1" ht="21" customHeight="1" x14ac:dyDescent="0.25">
      <c r="A21" s="16">
        <v>2</v>
      </c>
      <c r="B21" s="17">
        <v>6</v>
      </c>
      <c r="C21" s="17">
        <v>30</v>
      </c>
      <c r="D21" s="17" t="s">
        <v>36</v>
      </c>
      <c r="E21" s="16" t="s">
        <v>27</v>
      </c>
      <c r="F21" s="17">
        <v>1</v>
      </c>
      <c r="G21" s="49">
        <v>20795</v>
      </c>
      <c r="H21" s="18">
        <v>500</v>
      </c>
      <c r="I21" s="18">
        <f t="shared" si="8"/>
        <v>6238.5</v>
      </c>
      <c r="J21" s="18"/>
      <c r="K21" s="18"/>
      <c r="L21" s="18"/>
      <c r="M21" s="18"/>
      <c r="N21" s="18"/>
      <c r="O21" s="18"/>
      <c r="P21" s="18">
        <f t="shared" ref="P21:P24" si="9">SUM(G21:O21)</f>
        <v>27533.5</v>
      </c>
      <c r="Q21" s="19">
        <f t="shared" si="3"/>
        <v>330402</v>
      </c>
      <c r="R21" s="23"/>
    </row>
    <row r="22" spans="1:18" s="20" customFormat="1" ht="21" customHeight="1" x14ac:dyDescent="0.25">
      <c r="A22" s="16">
        <v>3</v>
      </c>
      <c r="B22" s="17">
        <v>9</v>
      </c>
      <c r="C22" s="17">
        <v>4</v>
      </c>
      <c r="D22" s="17" t="s">
        <v>36</v>
      </c>
      <c r="E22" s="16" t="s">
        <v>27</v>
      </c>
      <c r="F22" s="17">
        <v>1</v>
      </c>
      <c r="G22" s="49">
        <v>20795</v>
      </c>
      <c r="H22" s="18">
        <v>200</v>
      </c>
      <c r="I22" s="18">
        <f t="shared" si="8"/>
        <v>831.8</v>
      </c>
      <c r="J22" s="18"/>
      <c r="K22" s="18"/>
      <c r="L22" s="18"/>
      <c r="M22" s="18"/>
      <c r="N22" s="18"/>
      <c r="O22" s="18"/>
      <c r="P22" s="18">
        <f t="shared" si="9"/>
        <v>21826.799999999999</v>
      </c>
      <c r="Q22" s="19">
        <f t="shared" si="3"/>
        <v>261921.59999999998</v>
      </c>
      <c r="R22" s="23"/>
    </row>
    <row r="23" spans="1:18" s="20" customFormat="1" ht="21" customHeight="1" x14ac:dyDescent="0.25">
      <c r="A23" s="16">
        <v>4</v>
      </c>
      <c r="B23" s="17">
        <v>8</v>
      </c>
      <c r="C23" s="17"/>
      <c r="D23" s="17" t="s">
        <v>37</v>
      </c>
      <c r="E23" s="16" t="s">
        <v>32</v>
      </c>
      <c r="F23" s="17">
        <v>1</v>
      </c>
      <c r="G23" s="49">
        <v>15996</v>
      </c>
      <c r="H23" s="26">
        <v>200</v>
      </c>
      <c r="I23" s="27"/>
      <c r="J23" s="27"/>
      <c r="K23" s="27"/>
      <c r="L23" s="27"/>
      <c r="M23" s="27"/>
      <c r="N23" s="27"/>
      <c r="O23" s="27"/>
      <c r="P23" s="26">
        <f t="shared" si="9"/>
        <v>16196</v>
      </c>
      <c r="Q23" s="19">
        <f t="shared" si="3"/>
        <v>194352</v>
      </c>
      <c r="R23" s="23"/>
    </row>
    <row r="24" spans="1:18" s="20" customFormat="1" ht="24" customHeight="1" x14ac:dyDescent="0.25">
      <c r="A24" s="62" t="s">
        <v>22</v>
      </c>
      <c r="B24" s="62"/>
      <c r="C24" s="62"/>
      <c r="D24" s="62"/>
      <c r="E24" s="62"/>
      <c r="F24" s="21">
        <f t="shared" ref="F24:O37" si="10">SUM(F19:F23)</f>
        <v>4</v>
      </c>
      <c r="G24" s="50">
        <f t="shared" si="10"/>
        <v>85971</v>
      </c>
      <c r="H24" s="22">
        <f t="shared" si="10"/>
        <v>1500</v>
      </c>
      <c r="I24" s="22">
        <f t="shared" si="10"/>
        <v>15585.8</v>
      </c>
      <c r="J24" s="22">
        <f t="shared" si="10"/>
        <v>0</v>
      </c>
      <c r="K24" s="22">
        <f t="shared" si="10"/>
        <v>0</v>
      </c>
      <c r="L24" s="22">
        <f t="shared" si="10"/>
        <v>0</v>
      </c>
      <c r="M24" s="22">
        <f t="shared" si="10"/>
        <v>0</v>
      </c>
      <c r="N24" s="22">
        <f t="shared" si="10"/>
        <v>0</v>
      </c>
      <c r="O24" s="22">
        <f t="shared" si="10"/>
        <v>0</v>
      </c>
      <c r="P24" s="22">
        <f t="shared" si="9"/>
        <v>103056.8</v>
      </c>
      <c r="Q24" s="28" t="e">
        <f>#REF!+Q19+Q20+#REF!+Q21+Q22+Q23+#REF!</f>
        <v>#REF!</v>
      </c>
      <c r="R24" s="23"/>
    </row>
    <row r="25" spans="1:18" s="20" customFormat="1" ht="22.5" customHeight="1" x14ac:dyDescent="0.25">
      <c r="A25" s="59" t="s">
        <v>38</v>
      </c>
      <c r="B25" s="60"/>
      <c r="C25" s="60"/>
      <c r="D25" s="60"/>
      <c r="E25" s="60"/>
      <c r="F25" s="60"/>
      <c r="G25" s="60"/>
      <c r="H25" s="61"/>
      <c r="I25" s="18"/>
      <c r="J25" s="18"/>
      <c r="K25" s="18"/>
      <c r="L25" s="18"/>
      <c r="M25" s="18"/>
      <c r="N25" s="18"/>
      <c r="O25" s="18"/>
      <c r="P25" s="18"/>
      <c r="Q25" s="19">
        <f t="shared" ref="Q25:Q26" si="11">P25*12</f>
        <v>0</v>
      </c>
      <c r="R25" s="23"/>
    </row>
    <row r="26" spans="1:18" s="20" customFormat="1" ht="39" customHeight="1" x14ac:dyDescent="0.25">
      <c r="A26" s="16">
        <v>1</v>
      </c>
      <c r="B26" s="17">
        <v>3</v>
      </c>
      <c r="C26" s="17">
        <v>30</v>
      </c>
      <c r="D26" s="17" t="s">
        <v>20</v>
      </c>
      <c r="E26" s="16" t="s">
        <v>39</v>
      </c>
      <c r="F26" s="17">
        <v>1</v>
      </c>
      <c r="G26" s="49">
        <v>50370</v>
      </c>
      <c r="H26" s="18">
        <v>800</v>
      </c>
      <c r="I26" s="18">
        <f t="shared" ref="I26:I28" si="12">(G26*C26)/100</f>
        <v>15111</v>
      </c>
      <c r="J26" s="18"/>
      <c r="K26" s="18"/>
      <c r="L26" s="18"/>
      <c r="M26" s="18"/>
      <c r="N26" s="18"/>
      <c r="O26" s="18"/>
      <c r="P26" s="18">
        <f>SUM(G26:M26)</f>
        <v>66281</v>
      </c>
      <c r="Q26" s="19">
        <f t="shared" si="11"/>
        <v>795372</v>
      </c>
      <c r="R26" s="23"/>
    </row>
    <row r="27" spans="1:18" s="20" customFormat="1" ht="21" customHeight="1" x14ac:dyDescent="0.25">
      <c r="A27" s="16">
        <v>2</v>
      </c>
      <c r="B27" s="17">
        <v>9</v>
      </c>
      <c r="C27" s="17">
        <v>2</v>
      </c>
      <c r="D27" s="17" t="s">
        <v>36</v>
      </c>
      <c r="E27" s="16" t="s">
        <v>27</v>
      </c>
      <c r="F27" s="17">
        <v>1</v>
      </c>
      <c r="G27" s="49">
        <v>20795</v>
      </c>
      <c r="H27" s="18">
        <v>200</v>
      </c>
      <c r="I27" s="18">
        <f t="shared" si="12"/>
        <v>415.9</v>
      </c>
      <c r="J27" s="18"/>
      <c r="K27" s="18"/>
      <c r="L27" s="18"/>
      <c r="M27" s="18"/>
      <c r="N27" s="18"/>
      <c r="O27" s="18"/>
      <c r="P27" s="18">
        <f t="shared" ref="P27:P30" si="13">SUM(G27:O27)</f>
        <v>21410.9</v>
      </c>
      <c r="Q27" s="19"/>
      <c r="R27" s="23"/>
    </row>
    <row r="28" spans="1:18" s="20" customFormat="1" ht="21" customHeight="1" x14ac:dyDescent="0.25">
      <c r="A28" s="16">
        <v>3</v>
      </c>
      <c r="B28" s="17">
        <v>6</v>
      </c>
      <c r="C28" s="17">
        <v>30</v>
      </c>
      <c r="D28" s="17" t="s">
        <v>36</v>
      </c>
      <c r="E28" s="16" t="s">
        <v>40</v>
      </c>
      <c r="F28" s="17">
        <v>1</v>
      </c>
      <c r="G28" s="49">
        <v>20795</v>
      </c>
      <c r="H28" s="18">
        <v>500</v>
      </c>
      <c r="I28" s="18">
        <f t="shared" si="12"/>
        <v>6238.5</v>
      </c>
      <c r="J28" s="18"/>
      <c r="K28" s="18"/>
      <c r="L28" s="18"/>
      <c r="M28" s="18"/>
      <c r="N28" s="18"/>
      <c r="O28" s="18"/>
      <c r="P28" s="18">
        <f t="shared" si="13"/>
        <v>27533.5</v>
      </c>
      <c r="Q28" s="19"/>
      <c r="R28" s="23"/>
    </row>
    <row r="29" spans="1:18" s="29" customFormat="1" ht="21" customHeight="1" x14ac:dyDescent="0.25">
      <c r="A29" s="30">
        <v>4</v>
      </c>
      <c r="B29" s="31">
        <v>9</v>
      </c>
      <c r="C29" s="31"/>
      <c r="D29" s="17" t="s">
        <v>37</v>
      </c>
      <c r="E29" s="16" t="s">
        <v>32</v>
      </c>
      <c r="F29" s="17">
        <v>1</v>
      </c>
      <c r="G29" s="49">
        <v>15996</v>
      </c>
      <c r="H29" s="26">
        <v>200</v>
      </c>
      <c r="I29" s="27"/>
      <c r="J29" s="27"/>
      <c r="K29" s="27"/>
      <c r="L29" s="27"/>
      <c r="M29" s="27"/>
      <c r="N29" s="27"/>
      <c r="O29" s="27"/>
      <c r="P29" s="26">
        <f t="shared" si="13"/>
        <v>16196</v>
      </c>
      <c r="Q29" s="32"/>
      <c r="R29" s="33"/>
    </row>
    <row r="30" spans="1:18" s="20" customFormat="1" ht="26.45" customHeight="1" x14ac:dyDescent="0.25">
      <c r="A30" s="62" t="s">
        <v>22</v>
      </c>
      <c r="B30" s="62"/>
      <c r="C30" s="62"/>
      <c r="D30" s="62"/>
      <c r="E30" s="62"/>
      <c r="F30" s="21">
        <f t="shared" si="10"/>
        <v>4</v>
      </c>
      <c r="G30" s="50">
        <f t="shared" si="10"/>
        <v>107956</v>
      </c>
      <c r="H30" s="22">
        <f t="shared" si="10"/>
        <v>1700</v>
      </c>
      <c r="I30" s="22">
        <f t="shared" si="10"/>
        <v>21765.4</v>
      </c>
      <c r="J30" s="22">
        <f t="shared" si="10"/>
        <v>0</v>
      </c>
      <c r="K30" s="22">
        <f t="shared" si="10"/>
        <v>0</v>
      </c>
      <c r="L30" s="22">
        <f t="shared" si="10"/>
        <v>0</v>
      </c>
      <c r="M30" s="22">
        <f t="shared" si="10"/>
        <v>0</v>
      </c>
      <c r="N30" s="22">
        <f t="shared" si="10"/>
        <v>0</v>
      </c>
      <c r="O30" s="22">
        <f t="shared" si="10"/>
        <v>0</v>
      </c>
      <c r="P30" s="22">
        <f t="shared" si="13"/>
        <v>131421.4</v>
      </c>
      <c r="Q30" s="28" t="e">
        <f>Q25+Q26+#REF!</f>
        <v>#REF!</v>
      </c>
      <c r="R30" s="23"/>
    </row>
    <row r="31" spans="1:18" s="20" customFormat="1" ht="21" customHeight="1" x14ac:dyDescent="0.25">
      <c r="A31" s="59" t="s">
        <v>41</v>
      </c>
      <c r="B31" s="60"/>
      <c r="C31" s="60"/>
      <c r="D31" s="60"/>
      <c r="E31" s="60"/>
      <c r="F31" s="60"/>
      <c r="G31" s="60"/>
      <c r="H31" s="61"/>
      <c r="I31" s="18"/>
      <c r="J31" s="18"/>
      <c r="K31" s="18"/>
      <c r="L31" s="18"/>
      <c r="M31" s="18"/>
      <c r="N31" s="18"/>
      <c r="O31" s="18"/>
      <c r="P31" s="18"/>
      <c r="Q31" s="28"/>
      <c r="R31" s="23"/>
    </row>
    <row r="32" spans="1:18" s="20" customFormat="1" ht="21" customHeight="1" x14ac:dyDescent="0.25">
      <c r="A32" s="16">
        <v>1</v>
      </c>
      <c r="B32" s="17">
        <v>5</v>
      </c>
      <c r="C32" s="17">
        <v>24</v>
      </c>
      <c r="D32" s="17" t="s">
        <v>34</v>
      </c>
      <c r="E32" s="16" t="s">
        <v>35</v>
      </c>
      <c r="F32" s="17">
        <v>1</v>
      </c>
      <c r="G32" s="49">
        <v>28385</v>
      </c>
      <c r="H32" s="18">
        <v>600</v>
      </c>
      <c r="I32" s="18">
        <f t="shared" ref="I32:I36" si="14">(G32*C32)/100</f>
        <v>6812.4</v>
      </c>
      <c r="J32" s="18"/>
      <c r="K32" s="18"/>
      <c r="L32" s="18"/>
      <c r="M32" s="18"/>
      <c r="N32" s="18"/>
      <c r="O32" s="18"/>
      <c r="P32" s="18">
        <f t="shared" ref="P32:P36" si="15">SUM(G32:M32)</f>
        <v>35797.4</v>
      </c>
      <c r="Q32" s="28"/>
      <c r="R32" s="23"/>
    </row>
    <row r="33" spans="1:18" s="20" customFormat="1" ht="21" customHeight="1" x14ac:dyDescent="0.25">
      <c r="A33" s="16">
        <v>2</v>
      </c>
      <c r="B33" s="17">
        <v>6</v>
      </c>
      <c r="C33" s="17">
        <v>30</v>
      </c>
      <c r="D33" s="17" t="s">
        <v>36</v>
      </c>
      <c r="E33" s="16" t="s">
        <v>27</v>
      </c>
      <c r="F33" s="17">
        <v>1</v>
      </c>
      <c r="G33" s="49">
        <v>20795</v>
      </c>
      <c r="H33" s="18">
        <v>500</v>
      </c>
      <c r="I33" s="18">
        <f t="shared" si="14"/>
        <v>6238.5</v>
      </c>
      <c r="J33" s="18"/>
      <c r="K33" s="18"/>
      <c r="L33" s="18"/>
      <c r="M33" s="18"/>
      <c r="N33" s="18"/>
      <c r="O33" s="18"/>
      <c r="P33" s="18">
        <f t="shared" si="15"/>
        <v>27533.5</v>
      </c>
      <c r="Q33" s="28"/>
      <c r="R33" s="23"/>
    </row>
    <row r="34" spans="1:18" s="29" customFormat="1" ht="21" customHeight="1" x14ac:dyDescent="0.25">
      <c r="A34" s="30">
        <v>3</v>
      </c>
      <c r="B34" s="31">
        <v>7</v>
      </c>
      <c r="C34" s="31">
        <v>30</v>
      </c>
      <c r="D34" s="31" t="s">
        <v>36</v>
      </c>
      <c r="E34" s="30" t="s">
        <v>27</v>
      </c>
      <c r="F34" s="31">
        <v>1</v>
      </c>
      <c r="G34" s="51">
        <v>20795</v>
      </c>
      <c r="H34" s="27">
        <v>400</v>
      </c>
      <c r="I34" s="27">
        <f t="shared" si="14"/>
        <v>6238.5</v>
      </c>
      <c r="J34" s="27"/>
      <c r="K34" s="27"/>
      <c r="L34" s="27"/>
      <c r="M34" s="27"/>
      <c r="N34" s="27"/>
      <c r="O34" s="27"/>
      <c r="P34" s="27">
        <f t="shared" si="15"/>
        <v>27433.5</v>
      </c>
      <c r="Q34" s="34"/>
      <c r="R34" s="33"/>
    </row>
    <row r="35" spans="1:18" s="20" customFormat="1" ht="21" customHeight="1" x14ac:dyDescent="0.25">
      <c r="A35" s="16">
        <v>4</v>
      </c>
      <c r="B35" s="17">
        <v>5</v>
      </c>
      <c r="C35" s="17">
        <v>30</v>
      </c>
      <c r="D35" s="17" t="s">
        <v>36</v>
      </c>
      <c r="E35" s="16" t="s">
        <v>40</v>
      </c>
      <c r="F35" s="17">
        <v>1</v>
      </c>
      <c r="G35" s="49">
        <v>20795</v>
      </c>
      <c r="H35" s="18">
        <v>600</v>
      </c>
      <c r="I35" s="18">
        <f t="shared" si="14"/>
        <v>6238.5</v>
      </c>
      <c r="J35" s="18"/>
      <c r="K35" s="18"/>
      <c r="L35" s="18"/>
      <c r="M35" s="18"/>
      <c r="N35" s="18"/>
      <c r="O35" s="18"/>
      <c r="P35" s="18">
        <f>SUM(G35:O35)</f>
        <v>27633.5</v>
      </c>
      <c r="Q35" s="28"/>
      <c r="R35" s="23"/>
    </row>
    <row r="36" spans="1:18" s="20" customFormat="1" ht="21" customHeight="1" x14ac:dyDescent="0.25">
      <c r="A36" s="16">
        <v>5</v>
      </c>
      <c r="B36" s="17">
        <v>6</v>
      </c>
      <c r="C36" s="17">
        <v>30</v>
      </c>
      <c r="D36" s="17" t="s">
        <v>37</v>
      </c>
      <c r="E36" s="16" t="s">
        <v>32</v>
      </c>
      <c r="F36" s="17">
        <v>1</v>
      </c>
      <c r="G36" s="49">
        <v>15996</v>
      </c>
      <c r="H36" s="18">
        <v>500</v>
      </c>
      <c r="I36" s="18">
        <f t="shared" si="14"/>
        <v>4798.8</v>
      </c>
      <c r="J36" s="18"/>
      <c r="K36" s="18"/>
      <c r="L36" s="18"/>
      <c r="M36" s="18"/>
      <c r="N36" s="18"/>
      <c r="O36" s="18"/>
      <c r="P36" s="18">
        <f t="shared" si="15"/>
        <v>21294.799999999999</v>
      </c>
      <c r="Q36" s="28"/>
      <c r="R36" s="23"/>
    </row>
    <row r="37" spans="1:18" s="20" customFormat="1" ht="26.45" customHeight="1" x14ac:dyDescent="0.25">
      <c r="A37" s="62" t="s">
        <v>22</v>
      </c>
      <c r="B37" s="62"/>
      <c r="C37" s="62"/>
      <c r="D37" s="62"/>
      <c r="E37" s="62"/>
      <c r="F37" s="21">
        <f t="shared" si="10"/>
        <v>5</v>
      </c>
      <c r="G37" s="50">
        <f t="shared" si="10"/>
        <v>106766</v>
      </c>
      <c r="H37" s="22">
        <f t="shared" si="10"/>
        <v>2600</v>
      </c>
      <c r="I37" s="22">
        <f t="shared" si="10"/>
        <v>30326.7</v>
      </c>
      <c r="J37" s="22">
        <f t="shared" si="10"/>
        <v>0</v>
      </c>
      <c r="K37" s="22">
        <f t="shared" si="10"/>
        <v>0</v>
      </c>
      <c r="L37" s="22">
        <f t="shared" si="10"/>
        <v>0</v>
      </c>
      <c r="M37" s="22">
        <f t="shared" si="10"/>
        <v>0</v>
      </c>
      <c r="N37" s="22">
        <f t="shared" si="10"/>
        <v>0</v>
      </c>
      <c r="O37" s="22">
        <f t="shared" si="10"/>
        <v>0</v>
      </c>
      <c r="P37" s="22">
        <f>SUM(G37:O37)</f>
        <v>139692.70000000001</v>
      </c>
      <c r="Q37" s="28"/>
      <c r="R37" s="23"/>
    </row>
    <row r="38" spans="1:18" s="20" customFormat="1" ht="21.75" customHeight="1" x14ac:dyDescent="0.25">
      <c r="A38" s="59" t="s">
        <v>42</v>
      </c>
      <c r="B38" s="60"/>
      <c r="C38" s="60"/>
      <c r="D38" s="60"/>
      <c r="E38" s="60"/>
      <c r="F38" s="60"/>
      <c r="G38" s="60"/>
      <c r="H38" s="61"/>
      <c r="I38" s="18"/>
      <c r="J38" s="18"/>
      <c r="K38" s="18"/>
      <c r="L38" s="18"/>
      <c r="M38" s="18"/>
      <c r="N38" s="18"/>
      <c r="O38" s="18"/>
      <c r="P38" s="18"/>
      <c r="Q38" s="23"/>
      <c r="R38" s="23"/>
    </row>
    <row r="39" spans="1:18" s="20" customFormat="1" ht="35.25" customHeight="1" x14ac:dyDescent="0.25">
      <c r="A39" s="16">
        <v>1</v>
      </c>
      <c r="B39" s="17">
        <v>3</v>
      </c>
      <c r="C39" s="17">
        <v>30</v>
      </c>
      <c r="D39" s="17" t="s">
        <v>20</v>
      </c>
      <c r="E39" s="16" t="s">
        <v>43</v>
      </c>
      <c r="F39" s="17">
        <v>1</v>
      </c>
      <c r="G39" s="49">
        <v>50370</v>
      </c>
      <c r="H39" s="18">
        <v>800</v>
      </c>
      <c r="I39" s="18">
        <f t="shared" ref="I39:I41" si="16">(G39*C39)/100</f>
        <v>15111</v>
      </c>
      <c r="J39" s="18"/>
      <c r="K39" s="18"/>
      <c r="L39" s="18"/>
      <c r="M39" s="18"/>
      <c r="N39" s="18"/>
      <c r="O39" s="18"/>
      <c r="P39" s="18">
        <f t="shared" ref="P39:P41" si="17">SUM(G39:M39)</f>
        <v>66281</v>
      </c>
      <c r="Q39" s="23"/>
      <c r="R39" s="23"/>
    </row>
    <row r="40" spans="1:18" s="20" customFormat="1" ht="21" customHeight="1" x14ac:dyDescent="0.25">
      <c r="A40" s="16">
        <v>2</v>
      </c>
      <c r="B40" s="17">
        <v>6</v>
      </c>
      <c r="C40" s="17">
        <v>30</v>
      </c>
      <c r="D40" s="17" t="s">
        <v>44</v>
      </c>
      <c r="E40" s="16" t="s">
        <v>27</v>
      </c>
      <c r="F40" s="17">
        <v>1</v>
      </c>
      <c r="G40" s="49">
        <v>20795</v>
      </c>
      <c r="H40" s="18">
        <v>500</v>
      </c>
      <c r="I40" s="18">
        <f t="shared" si="16"/>
        <v>6238.5</v>
      </c>
      <c r="J40" s="18"/>
      <c r="K40" s="18"/>
      <c r="L40" s="18"/>
      <c r="M40" s="18"/>
      <c r="N40" s="18"/>
      <c r="O40" s="18"/>
      <c r="P40" s="18">
        <f t="shared" si="17"/>
        <v>27533.5</v>
      </c>
      <c r="Q40" s="23"/>
      <c r="R40" s="23"/>
    </row>
    <row r="41" spans="1:18" s="20" customFormat="1" ht="21" customHeight="1" x14ac:dyDescent="0.25">
      <c r="A41" s="16">
        <v>3</v>
      </c>
      <c r="B41" s="17">
        <v>6</v>
      </c>
      <c r="C41" s="17">
        <v>30</v>
      </c>
      <c r="D41" s="17" t="s">
        <v>44</v>
      </c>
      <c r="E41" s="30" t="s">
        <v>27</v>
      </c>
      <c r="F41" s="17">
        <v>1</v>
      </c>
      <c r="G41" s="49">
        <v>20795</v>
      </c>
      <c r="H41" s="18">
        <v>500</v>
      </c>
      <c r="I41" s="18">
        <f t="shared" si="16"/>
        <v>6238.5</v>
      </c>
      <c r="J41" s="18"/>
      <c r="K41" s="18"/>
      <c r="L41" s="18"/>
      <c r="M41" s="18"/>
      <c r="N41" s="18"/>
      <c r="O41" s="18"/>
      <c r="P41" s="18">
        <f t="shared" si="17"/>
        <v>27533.5</v>
      </c>
      <c r="Q41" s="23"/>
      <c r="R41" s="23"/>
    </row>
    <row r="42" spans="1:18" s="20" customFormat="1" ht="21" customHeight="1" x14ac:dyDescent="0.25">
      <c r="A42" s="16">
        <v>4</v>
      </c>
      <c r="B42" s="16"/>
      <c r="C42" s="17"/>
      <c r="D42" s="17"/>
      <c r="E42" s="16" t="s">
        <v>45</v>
      </c>
      <c r="F42" s="17">
        <v>1</v>
      </c>
      <c r="G42" s="49">
        <v>7921</v>
      </c>
      <c r="H42" s="18"/>
      <c r="I42" s="18"/>
      <c r="J42" s="18"/>
      <c r="K42" s="18"/>
      <c r="L42" s="18"/>
      <c r="M42" s="18"/>
      <c r="N42" s="18"/>
      <c r="O42" s="18">
        <v>726</v>
      </c>
      <c r="P42" s="18">
        <f t="shared" ref="P42:P44" si="18">SUM(G42:O42)</f>
        <v>8647</v>
      </c>
      <c r="Q42" s="23"/>
      <c r="R42" s="23"/>
    </row>
    <row r="43" spans="1:18" s="20" customFormat="1" ht="21" customHeight="1" x14ac:dyDescent="0.25">
      <c r="A43" s="16">
        <v>5</v>
      </c>
      <c r="B43" s="16"/>
      <c r="C43" s="17"/>
      <c r="D43" s="17"/>
      <c r="E43" s="16" t="s">
        <v>46</v>
      </c>
      <c r="F43" s="17">
        <v>1</v>
      </c>
      <c r="G43" s="52">
        <v>4247</v>
      </c>
      <c r="H43" s="18"/>
      <c r="I43" s="18"/>
      <c r="J43" s="18"/>
      <c r="K43" s="18"/>
      <c r="L43" s="18"/>
      <c r="M43" s="18"/>
      <c r="N43" s="18"/>
      <c r="O43" s="18">
        <v>4400</v>
      </c>
      <c r="P43" s="18">
        <f t="shared" si="18"/>
        <v>8647</v>
      </c>
      <c r="Q43" s="23"/>
      <c r="R43" s="23"/>
    </row>
    <row r="44" spans="1:18" s="4" customFormat="1" ht="21.75" customHeight="1" x14ac:dyDescent="0.25">
      <c r="A44" s="71" t="s">
        <v>22</v>
      </c>
      <c r="B44" s="71"/>
      <c r="C44" s="71"/>
      <c r="D44" s="71"/>
      <c r="E44" s="71"/>
      <c r="F44" s="21">
        <f t="shared" ref="F44:N44" si="19">SUM(F38:F43)</f>
        <v>5</v>
      </c>
      <c r="G44" s="50">
        <f t="shared" si="19"/>
        <v>104128</v>
      </c>
      <c r="H44" s="22">
        <f t="shared" si="19"/>
        <v>1800</v>
      </c>
      <c r="I44" s="22">
        <f t="shared" si="19"/>
        <v>27588</v>
      </c>
      <c r="J44" s="22">
        <f t="shared" si="19"/>
        <v>0</v>
      </c>
      <c r="K44" s="22">
        <f t="shared" si="19"/>
        <v>0</v>
      </c>
      <c r="L44" s="22">
        <f t="shared" si="19"/>
        <v>0</v>
      </c>
      <c r="M44" s="22">
        <f t="shared" si="19"/>
        <v>0</v>
      </c>
      <c r="N44" s="22">
        <f t="shared" si="19"/>
        <v>0</v>
      </c>
      <c r="O44" s="22">
        <f>SUM(O38:O43)</f>
        <v>5126</v>
      </c>
      <c r="P44" s="22">
        <f t="shared" si="18"/>
        <v>138642</v>
      </c>
      <c r="Q44" s="5"/>
      <c r="R44" s="5"/>
    </row>
    <row r="45" spans="1:18" s="35" customFormat="1" ht="22.5" customHeight="1" x14ac:dyDescent="0.3">
      <c r="A45" s="67" t="s">
        <v>47</v>
      </c>
      <c r="B45" s="68"/>
      <c r="C45" s="68"/>
      <c r="D45" s="68"/>
      <c r="E45" s="69"/>
      <c r="F45" s="36">
        <f>F10+F14+F18+F24+F30+F37+F44</f>
        <v>23</v>
      </c>
      <c r="G45" s="53">
        <f t="shared" ref="G45:O45" si="20">G10+G14+G18+G24+G30+G37+G44</f>
        <v>552303</v>
      </c>
      <c r="H45" s="37">
        <f t="shared" si="20"/>
        <v>10400</v>
      </c>
      <c r="I45" s="37">
        <f t="shared" si="20"/>
        <v>135767.40000000002</v>
      </c>
      <c r="J45" s="37">
        <f t="shared" si="20"/>
        <v>0</v>
      </c>
      <c r="K45" s="37">
        <f t="shared" si="20"/>
        <v>0</v>
      </c>
      <c r="L45" s="37">
        <f t="shared" si="20"/>
        <v>0</v>
      </c>
      <c r="M45" s="37">
        <f t="shared" si="20"/>
        <v>0</v>
      </c>
      <c r="N45" s="37">
        <f t="shared" si="20"/>
        <v>0</v>
      </c>
      <c r="O45" s="37">
        <f t="shared" si="20"/>
        <v>5126</v>
      </c>
      <c r="P45" s="37">
        <f>P10+P14+P18+P24+P30+P37+P44</f>
        <v>703596.39999999991</v>
      </c>
      <c r="Q45" s="38"/>
      <c r="R45" s="39"/>
    </row>
    <row r="46" spans="1:18" s="4" customFormat="1" ht="1.5" hidden="1" customHeight="1" x14ac:dyDescent="0.25">
      <c r="A46" s="5"/>
      <c r="B46" s="5"/>
      <c r="C46" s="5"/>
      <c r="D46" s="5"/>
      <c r="E46" s="5"/>
      <c r="F46" s="7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</row>
    <row r="47" spans="1:18" s="40" customFormat="1" ht="33.75" customHeight="1" x14ac:dyDescent="0.3">
      <c r="A47" s="70"/>
      <c r="B47" s="70"/>
      <c r="C47" s="70"/>
      <c r="D47" s="70"/>
      <c r="E47" s="70"/>
      <c r="F47" s="70"/>
      <c r="G47" s="70"/>
      <c r="H47" s="70"/>
      <c r="I47" s="70"/>
      <c r="K47" s="41"/>
      <c r="L47" s="42" t="s">
        <v>48</v>
      </c>
      <c r="M47" s="41"/>
      <c r="N47" s="41"/>
      <c r="O47" s="41"/>
      <c r="P47" s="41"/>
      <c r="Q47" s="41"/>
      <c r="R47" s="41"/>
    </row>
    <row r="48" spans="1:18" s="40" customFormat="1" ht="5.25" hidden="1" customHeight="1" x14ac:dyDescent="0.3">
      <c r="A48" s="41"/>
      <c r="B48" s="41"/>
      <c r="C48" s="41"/>
      <c r="D48" s="41"/>
      <c r="E48" s="41"/>
      <c r="F48" s="6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</row>
    <row r="49" spans="1:18" s="43" customFormat="1" ht="20.25" customHeight="1" x14ac:dyDescent="0.3">
      <c r="A49" s="41"/>
      <c r="B49" s="41" t="s">
        <v>49</v>
      </c>
      <c r="C49" s="41"/>
      <c r="D49" s="41"/>
      <c r="E49" s="44"/>
      <c r="F49" s="6"/>
      <c r="G49" s="45"/>
      <c r="H49" s="41"/>
      <c r="I49" s="46"/>
      <c r="J49" s="41"/>
      <c r="K49" s="47"/>
      <c r="L49" s="46"/>
      <c r="M49" s="46"/>
      <c r="N49" s="46"/>
      <c r="O49" s="46"/>
      <c r="P49" s="46"/>
      <c r="Q49" s="46"/>
      <c r="R49" s="46"/>
    </row>
    <row r="50" spans="1:18" x14ac:dyDescent="0.2">
      <c r="E50" s="48"/>
    </row>
  </sheetData>
  <mergeCells count="31">
    <mergeCell ref="A45:E45"/>
    <mergeCell ref="A47:I47"/>
    <mergeCell ref="A30:E30"/>
    <mergeCell ref="A31:H31"/>
    <mergeCell ref="A37:E37"/>
    <mergeCell ref="A38:H38"/>
    <mergeCell ref="A44:E44"/>
    <mergeCell ref="A15:H15"/>
    <mergeCell ref="A18:E18"/>
    <mergeCell ref="A19:H19"/>
    <mergeCell ref="A24:E24"/>
    <mergeCell ref="A25:H25"/>
    <mergeCell ref="A8:H8"/>
    <mergeCell ref="A10:E10"/>
    <mergeCell ref="A11:H11"/>
    <mergeCell ref="A14:E14"/>
    <mergeCell ref="F5:F6"/>
    <mergeCell ref="G5:G6"/>
    <mergeCell ref="H5:J5"/>
    <mergeCell ref="A5:A6"/>
    <mergeCell ref="B5:B6"/>
    <mergeCell ref="C5:C6"/>
    <mergeCell ref="D5:D6"/>
    <mergeCell ref="E5:E6"/>
    <mergeCell ref="A1:P1"/>
    <mergeCell ref="A2:P2"/>
    <mergeCell ref="A3:P3"/>
    <mergeCell ref="A4:P4"/>
    <mergeCell ref="Q5:Q6"/>
    <mergeCell ref="K5:O5"/>
    <mergeCell ref="P5:P6"/>
  </mergeCells>
  <pageMargins left="0.59055118110236227" right="0" top="0" bottom="0" header="0" footer="0"/>
  <pageSetup paperSize="9" scale="73" fitToHeight="0" orientation="portrait" r:id="rId1"/>
  <colBreaks count="1" manualBreakCount="1">
    <brk id="16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структ_ОДА </vt:lpstr>
      <vt:lpstr>'структ_ОДА '!Область_печати</vt:lpstr>
    </vt:vector>
  </TitlesOfParts>
  <Company>gfu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u250804</dc:creator>
  <cp:lastModifiedBy>PC</cp:lastModifiedBy>
  <cp:revision>2</cp:revision>
  <cp:lastPrinted>2026-03-13T07:07:10Z</cp:lastPrinted>
  <dcterms:created xsi:type="dcterms:W3CDTF">2017-01-24T09:58:18Z</dcterms:created>
  <dcterms:modified xsi:type="dcterms:W3CDTF">2026-03-13T08:18:55Z</dcterms:modified>
</cp:coreProperties>
</file>