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tables/table7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05" yWindow="-105" windowWidth="23250" windowHeight="12570"/>
  </bookViews>
  <sheets>
    <sheet name="2025" sheetId="4" r:id="rId1"/>
    <sheet name="2026" sheetId="5" r:id="rId2"/>
    <sheet name="Аркуш1" sheetId="3" state="hidden" r:id="rId3"/>
  </sheets>
  <definedNames>
    <definedName name="_1_1">#REF!</definedName>
    <definedName name="_1_2">#REF!</definedName>
    <definedName name="_1_3">#REF!</definedName>
    <definedName name="_2">#REF!</definedName>
    <definedName name="_3">#REF!</definedName>
  </definedNames>
  <calcPr calcId="181029"/>
</workbook>
</file>

<file path=xl/calcChain.xml><?xml version="1.0" encoding="utf-8"?>
<calcChain xmlns="http://schemas.openxmlformats.org/spreadsheetml/2006/main">
  <c r="L13" i="5"/>
  <c r="K10"/>
  <c r="L4"/>
  <c r="L5"/>
  <c r="L6"/>
  <c r="L7"/>
  <c r="L8"/>
  <c r="L9"/>
  <c r="L10"/>
  <c r="L11"/>
  <c r="L3"/>
  <c r="I10"/>
  <c r="G13" i="4"/>
  <c r="F13"/>
  <c r="G13" i="5"/>
  <c r="F13"/>
  <c r="J13"/>
  <c r="H13"/>
  <c r="K11"/>
  <c r="I11"/>
  <c r="K9"/>
  <c r="I9"/>
  <c r="K8"/>
  <c r="I8"/>
  <c r="K7"/>
  <c r="I7"/>
  <c r="K6"/>
  <c r="I6"/>
  <c r="K5"/>
  <c r="I5"/>
  <c r="K4"/>
  <c r="I4"/>
  <c r="K3"/>
  <c r="I3"/>
  <c r="T13" i="4"/>
  <c r="J13"/>
  <c r="L13"/>
  <c r="N13"/>
  <c r="P13"/>
  <c r="R13"/>
  <c r="V13"/>
  <c r="X13"/>
  <c r="Z13"/>
  <c r="AB13"/>
  <c r="AD13"/>
  <c r="H13"/>
  <c r="M9"/>
  <c r="M8"/>
  <c r="AA6"/>
  <c r="Q12"/>
  <c r="AF4"/>
  <c r="AF5"/>
  <c r="AF6"/>
  <c r="AF7"/>
  <c r="AF8"/>
  <c r="AF9"/>
  <c r="AF10"/>
  <c r="AF11"/>
  <c r="AF12"/>
  <c r="AF3"/>
  <c r="AE4"/>
  <c r="AE5"/>
  <c r="AE6"/>
  <c r="AE7"/>
  <c r="AE8"/>
  <c r="AE9"/>
  <c r="AE10"/>
  <c r="AE11"/>
  <c r="AE12"/>
  <c r="AE3"/>
  <c r="AE13" s="1"/>
  <c r="AC4"/>
  <c r="AC13" s="1"/>
  <c r="AC5"/>
  <c r="AC6"/>
  <c r="AC7"/>
  <c r="AC8"/>
  <c r="AC9"/>
  <c r="AC10"/>
  <c r="AC11"/>
  <c r="AC12"/>
  <c r="AC3"/>
  <c r="AA4"/>
  <c r="AA5"/>
  <c r="AA7"/>
  <c r="AA8"/>
  <c r="AA9"/>
  <c r="AA10"/>
  <c r="AA11"/>
  <c r="AA12"/>
  <c r="AA3"/>
  <c r="Y4"/>
  <c r="Y5"/>
  <c r="Y6"/>
  <c r="Y7"/>
  <c r="Y8"/>
  <c r="Y9"/>
  <c r="Y13" s="1"/>
  <c r="Y10"/>
  <c r="Y11"/>
  <c r="Y12"/>
  <c r="Y3"/>
  <c r="W4"/>
  <c r="W5"/>
  <c r="W6"/>
  <c r="W7"/>
  <c r="W8"/>
  <c r="W9"/>
  <c r="W10"/>
  <c r="W11"/>
  <c r="W12"/>
  <c r="W3"/>
  <c r="U4"/>
  <c r="U5"/>
  <c r="U6"/>
  <c r="U7"/>
  <c r="U8"/>
  <c r="U9"/>
  <c r="U10"/>
  <c r="U11"/>
  <c r="U12"/>
  <c r="U3"/>
  <c r="S4"/>
  <c r="S5"/>
  <c r="S6"/>
  <c r="S7"/>
  <c r="S8"/>
  <c r="S9"/>
  <c r="S10"/>
  <c r="S11"/>
  <c r="S12"/>
  <c r="S3"/>
  <c r="Q4"/>
  <c r="Q5"/>
  <c r="Q6"/>
  <c r="Q7"/>
  <c r="Q8"/>
  <c r="Q9"/>
  <c r="Q13" s="1"/>
  <c r="Q10"/>
  <c r="Q11"/>
  <c r="Q3"/>
  <c r="O4"/>
  <c r="O5"/>
  <c r="O6"/>
  <c r="O7"/>
  <c r="O8"/>
  <c r="O9"/>
  <c r="O10"/>
  <c r="O11"/>
  <c r="O12"/>
  <c r="O3"/>
  <c r="M4"/>
  <c r="M5"/>
  <c r="M6"/>
  <c r="M7"/>
  <c r="M10"/>
  <c r="M11"/>
  <c r="M12"/>
  <c r="M3"/>
  <c r="K4"/>
  <c r="K5"/>
  <c r="K6"/>
  <c r="K7"/>
  <c r="K8"/>
  <c r="K9"/>
  <c r="K10"/>
  <c r="K11"/>
  <c r="K12"/>
  <c r="K3"/>
  <c r="I4"/>
  <c r="I5"/>
  <c r="I6"/>
  <c r="I7"/>
  <c r="I8"/>
  <c r="I9"/>
  <c r="I10"/>
  <c r="I11"/>
  <c r="I12"/>
  <c r="I3"/>
  <c r="K13" i="5" l="1"/>
  <c r="I13"/>
  <c r="O13" i="4"/>
  <c r="U13"/>
  <c r="M13"/>
  <c r="K13"/>
  <c r="S13"/>
  <c r="W13"/>
  <c r="AA13"/>
  <c r="I13"/>
  <c r="AF13"/>
</calcChain>
</file>

<file path=xl/sharedStrings.xml><?xml version="1.0" encoding="utf-8"?>
<sst xmlns="http://schemas.openxmlformats.org/spreadsheetml/2006/main" count="172" uniqueCount="57">
  <si>
    <t>Юрисдикція та тип державного органу</t>
  </si>
  <si>
    <t>Так</t>
  </si>
  <si>
    <t>Ні</t>
  </si>
  <si>
    <t>Сім'я</t>
  </si>
  <si>
    <t>Рівень посади</t>
  </si>
  <si>
    <t>Сім'я посади</t>
  </si>
  <si>
    <t>Юрисдикція та тип ДО</t>
  </si>
  <si>
    <t>I</t>
  </si>
  <si>
    <t>II</t>
  </si>
  <si>
    <t>III</t>
  </si>
  <si>
    <t>IV</t>
  </si>
  <si>
    <t>V</t>
  </si>
  <si>
    <t>1.1</t>
  </si>
  <si>
    <t>VI</t>
  </si>
  <si>
    <t>1.2</t>
  </si>
  <si>
    <t>VII</t>
  </si>
  <si>
    <t>1.3</t>
  </si>
  <si>
    <t>VIII</t>
  </si>
  <si>
    <t>2</t>
  </si>
  <si>
    <t>IX</t>
  </si>
  <si>
    <t>3</t>
  </si>
  <si>
    <t>Ознака заступника</t>
  </si>
  <si>
    <t>Ознака коефіцієнта ПКМУ 648</t>
  </si>
  <si>
    <t>Ознака коефіцієнта ПКМУ 391</t>
  </si>
  <si>
    <t>Ознака коефіцієнта ПКМУ 787</t>
  </si>
  <si>
    <t>Непрокласифіковані</t>
  </si>
  <si>
    <t>Кількість посад передбачена штатним розписом станом на 31.12.2025</t>
  </si>
  <si>
    <t xml:space="preserve"> </t>
  </si>
  <si>
    <t>посада</t>
  </si>
  <si>
    <t xml:space="preserve">Заступник директора </t>
  </si>
  <si>
    <t>Завідувач сектору - головний бухгалтер</t>
  </si>
  <si>
    <t>Головний спеціаліст</t>
  </si>
  <si>
    <t>Начальник відділу</t>
  </si>
  <si>
    <t>Заступник начальника відділу</t>
  </si>
  <si>
    <t>Провідний спеціаліст</t>
  </si>
  <si>
    <t>Головний спеціаліст-юрисконсульт</t>
  </si>
  <si>
    <t xml:space="preserve">січень </t>
  </si>
  <si>
    <t>нараховано</t>
  </si>
  <si>
    <t>виплачено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</si>
  <si>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</si>
  <si>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</si>
  <si>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</si>
  <si>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</si>
  <si>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</si>
  <si>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</si>
  <si>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</si>
  <si>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</si>
  <si>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</si>
  <si>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</si>
  <si>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</si>
  <si>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Разом</t>
  </si>
  <si>
    <t>Ознака заступника для посад І-VI рівня</t>
  </si>
  <si>
    <t>Директор департаменту</t>
  </si>
  <si>
    <t>Всього</t>
  </si>
  <si>
    <t>Фактично зайняті посади на протязі 2025 року</t>
  </si>
  <si>
    <t>Кількість посад передбачена штатним розписом станом на 01.03.2026</t>
  </si>
  <si>
    <t>Фактично зайняті посади станом на 01.01.2026</t>
  </si>
</sst>
</file>

<file path=xl/styles.xml><?xml version="1.0" encoding="utf-8"?>
<styleSheet xmlns="http://schemas.openxmlformats.org/spreadsheetml/2006/main">
  <numFmts count="1">
    <numFmt numFmtId="164" formatCode="#,##0.00\ _₴"/>
  </numFmts>
  <fonts count="10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D8D8D8"/>
      </patternFill>
    </fill>
    <fill>
      <patternFill patternType="solid">
        <fgColor theme="0"/>
        <bgColor rgb="FFFEF2CB"/>
      </patternFill>
    </fill>
    <fill>
      <patternFill patternType="solid">
        <fgColor theme="0"/>
        <bgColor rgb="FFE7E6E6"/>
      </patternFill>
    </fill>
    <fill>
      <patternFill patternType="solid">
        <fgColor theme="0"/>
        <bgColor rgb="FFE2EFD9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0" borderId="0" xfId="0" applyFont="1"/>
    <xf numFmtId="0" fontId="2" fillId="0" borderId="0" xfId="0" applyFont="1"/>
    <xf numFmtId="0" fontId="1" fillId="0" borderId="0" xfId="0" applyFont="1"/>
    <xf numFmtId="0" fontId="5" fillId="2" borderId="1" xfId="0" applyFont="1" applyFill="1" applyBorder="1" applyAlignment="1" applyProtection="1">
      <alignment horizontal="center" vertical="top" wrapText="1"/>
      <protection locked="0"/>
    </xf>
    <xf numFmtId="0" fontId="5" fillId="2" borderId="3" xfId="0" applyFont="1" applyFill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2" borderId="1" xfId="0" applyFont="1" applyFill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 applyProtection="1">
      <alignment horizontal="center" vertical="top" wrapText="1"/>
      <protection locked="0"/>
    </xf>
    <xf numFmtId="0" fontId="8" fillId="2" borderId="3" xfId="0" applyFont="1" applyFill="1" applyBorder="1" applyAlignment="1" applyProtection="1">
      <alignment horizontal="center" vertical="top" wrapText="1"/>
      <protection locked="0"/>
    </xf>
    <xf numFmtId="0" fontId="5" fillId="3" borderId="0" xfId="0" applyFont="1" applyFill="1" applyProtection="1">
      <protection locked="0"/>
    </xf>
    <xf numFmtId="0" fontId="5" fillId="0" borderId="0" xfId="0" applyFont="1" applyProtection="1">
      <protection locked="0"/>
    </xf>
    <xf numFmtId="0" fontId="7" fillId="0" borderId="1" xfId="0" applyFont="1" applyBorder="1" applyAlignment="1" applyProtection="1">
      <alignment horizontal="center" vertical="center" wrapText="1"/>
      <protection locked="0" hidden="1"/>
    </xf>
    <xf numFmtId="0" fontId="7" fillId="0" borderId="1" xfId="0" applyFont="1" applyBorder="1" applyAlignment="1">
      <alignment horizontal="center" vertical="center"/>
    </xf>
    <xf numFmtId="1" fontId="5" fillId="2" borderId="1" xfId="0" applyNumberFormat="1" applyFont="1" applyFill="1" applyBorder="1" applyAlignment="1" applyProtection="1">
      <alignment horizontal="center" vertical="top" wrapText="1"/>
      <protection locked="0"/>
    </xf>
    <xf numFmtId="1" fontId="5" fillId="2" borderId="3" xfId="0" applyNumberFormat="1" applyFont="1" applyFill="1" applyBorder="1" applyAlignment="1" applyProtection="1">
      <alignment horizontal="center" vertical="top" wrapText="1"/>
      <protection locked="0"/>
    </xf>
    <xf numFmtId="0" fontId="5" fillId="0" borderId="0" xfId="0" applyFont="1" applyAlignment="1" applyProtection="1">
      <alignment horizontal="center"/>
      <protection locked="0"/>
    </xf>
    <xf numFmtId="164" fontId="5" fillId="0" borderId="1" xfId="0" applyNumberFormat="1" applyFont="1" applyBorder="1" applyAlignment="1" applyProtection="1">
      <alignment horizontal="center" vertical="center" wrapText="1"/>
      <protection locked="0"/>
    </xf>
    <xf numFmtId="164" fontId="5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Protection="1"/>
    <xf numFmtId="1" fontId="4" fillId="3" borderId="1" xfId="0" applyNumberFormat="1" applyFont="1" applyFill="1" applyBorder="1" applyAlignment="1" applyProtection="1">
      <alignment horizontal="center" vertical="top" wrapText="1"/>
      <protection locked="0"/>
    </xf>
    <xf numFmtId="164" fontId="4" fillId="0" borderId="1" xfId="0" applyNumberFormat="1" applyFont="1" applyBorder="1" applyProtection="1"/>
    <xf numFmtId="0" fontId="4" fillId="5" borderId="4" xfId="0" applyFont="1" applyFill="1" applyBorder="1" applyAlignment="1" applyProtection="1">
      <alignment horizontal="center" vertical="center" wrapText="1"/>
      <protection locked="0" hidden="1"/>
    </xf>
    <xf numFmtId="0" fontId="4" fillId="5" borderId="2" xfId="0" applyFont="1" applyFill="1" applyBorder="1" applyAlignment="1" applyProtection="1">
      <alignment horizontal="center" vertical="center" wrapText="1"/>
      <protection locked="0" hidden="1"/>
    </xf>
    <xf numFmtId="0" fontId="4" fillId="3" borderId="5" xfId="0" applyFont="1" applyFill="1" applyBorder="1" applyAlignment="1" applyProtection="1">
      <alignment horizontal="center" vertical="top" wrapText="1"/>
      <protection locked="0"/>
    </xf>
    <xf numFmtId="0" fontId="4" fillId="3" borderId="6" xfId="0" applyFont="1" applyFill="1" applyBorder="1" applyAlignment="1" applyProtection="1">
      <alignment horizontal="center" vertical="top" wrapText="1"/>
      <protection locked="0"/>
    </xf>
    <xf numFmtId="0" fontId="4" fillId="3" borderId="7" xfId="0" applyFont="1" applyFill="1" applyBorder="1" applyAlignment="1" applyProtection="1">
      <alignment horizontal="center" vertical="top" wrapText="1"/>
      <protection locked="0"/>
    </xf>
    <xf numFmtId="0" fontId="4" fillId="7" borderId="1" xfId="0" applyFont="1" applyFill="1" applyBorder="1" applyAlignment="1" applyProtection="1">
      <alignment horizontal="center" vertical="center" wrapText="1"/>
      <protection locked="0" hidden="1"/>
    </xf>
    <xf numFmtId="0" fontId="4" fillId="4" borderId="4" xfId="0" applyFont="1" applyFill="1" applyBorder="1" applyAlignment="1" applyProtection="1">
      <alignment horizontal="center" vertical="center" wrapText="1"/>
      <protection locked="0" hidden="1"/>
    </xf>
    <xf numFmtId="0" fontId="4" fillId="4" borderId="2" xfId="0" applyFont="1" applyFill="1" applyBorder="1" applyAlignment="1" applyProtection="1">
      <alignment horizontal="center" vertical="center" wrapText="1"/>
      <protection locked="0" hidden="1"/>
    </xf>
    <xf numFmtId="0" fontId="4" fillId="6" borderId="4" xfId="0" applyFont="1" applyFill="1" applyBorder="1" applyAlignment="1" applyProtection="1">
      <alignment horizontal="center" vertical="center" wrapText="1"/>
      <protection locked="0" hidden="1"/>
    </xf>
    <xf numFmtId="0" fontId="4" fillId="6" borderId="2" xfId="0" applyFont="1" applyFill="1" applyBorder="1" applyAlignment="1" applyProtection="1">
      <alignment horizontal="center" vertical="center" wrapText="1"/>
      <protection locked="0" hidden="1"/>
    </xf>
    <xf numFmtId="0" fontId="4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theme="4"/>
          <bgColor theme="4"/>
        </patternFill>
      </fill>
    </dxf>
  </dxfs>
  <tableStyles count="4" defaultTableStyle="TableStyleMedium2" defaultPivotStyle="PivotStyleLight16">
    <tableStyle name="Лист1-style" pivot="0" count="3">
      <tableStyleElement type="headerRow" dxfId="18"/>
      <tableStyleElement type="firstRowStripe" dxfId="17"/>
      <tableStyleElement type="secondRowStripe" dxfId="16"/>
    </tableStyle>
    <tableStyle name="Лист1-style 2" pivot="0" count="3">
      <tableStyleElement type="headerRow" dxfId="15"/>
      <tableStyleElement type="firstRowStripe" dxfId="14"/>
      <tableStyleElement type="secondRowStripe" dxfId="13"/>
    </tableStyle>
    <tableStyle name="Лист1-style 3" pivot="0" count="3">
      <tableStyleElement type="headerRow" dxfId="12"/>
      <tableStyleElement type="firstRowStripe" dxfId="11"/>
      <tableStyleElement type="secondRowStripe" dxfId="10"/>
    </tableStyle>
    <tableStyle name="Лист1-style 4" pivot="0" count="3">
      <tableStyleElement type="headerRow" dxfId="9"/>
      <tableStyleElement type="firstRowStripe" dxfId="8"/>
      <tableStyleElement type="secondRowStripe" dxfId="7"/>
    </tableStyle>
  </tableStyles>
  <colors>
    <mruColors>
      <color rgb="FFFFC9C9"/>
      <color rgb="FFFFA7A7"/>
      <color rgb="FFFEB4C0"/>
      <color rgb="FFFF9999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5" name="Таблиця5" displayName="Таблиця5" ref="A2:A30" totalsRowShown="0">
  <autoFilter ref="A2:A30"/>
  <tableColumns count="1">
    <tableColumn id="1" name="Сім'я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6" name="Таблиця6" displayName="Таблиця6" ref="C2:C11" totalsRowShown="0" headerRowDxfId="6" dataDxfId="5">
  <autoFilter ref="C2:C11"/>
  <tableColumns count="1">
    <tableColumn id="1" name="Рівень посади" dataDxfId="4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7" name="Таблиця7" displayName="Таблиця7" ref="G2:G4" totalsRowShown="0" headerRowDxfId="3">
  <autoFilter ref="G2:G4"/>
  <tableColumns count="1">
    <tableColumn id="1" name="Ознака заступника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8" name="Таблиця8" displayName="Таблиця8" ref="E2:E7" totalsRowShown="0">
  <autoFilter ref="E2:E7"/>
  <tableColumns count="1">
    <tableColumn id="1" name="Юрисдикція та тип державного органу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10" name="Таблиця10" displayName="Таблиця10" ref="I2:I4" totalsRowShown="0" headerRowDxfId="2">
  <autoFilter ref="I2:I4"/>
  <tableColumns count="1">
    <tableColumn id="1" name="Ознака коефіцієнта ПКМУ 648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Таблиця11" displayName="Таблиця11" ref="K2:K4" totalsRowShown="0" headerRowDxfId="1">
  <autoFilter ref="K2:K4"/>
  <tableColumns count="1">
    <tableColumn id="1" name="Ознака коефіцієнта ПКМУ 39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12" name="Таблиця12" displayName="Таблиця12" ref="M2:M4" totalsRowShown="0" headerRowDxfId="0">
  <autoFilter ref="M2:M4"/>
  <tableColumns count="1">
    <tableColumn id="1" name="Ознака коефіцієнта ПКМУ 78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6"/>
  <sheetViews>
    <sheetView tabSelected="1" topLeftCell="M1" zoomScale="85" zoomScaleNormal="85" workbookViewId="0">
      <selection activeCell="V21" sqref="V21"/>
    </sheetView>
  </sheetViews>
  <sheetFormatPr defaultColWidth="8.85546875" defaultRowHeight="15"/>
  <cols>
    <col min="1" max="1" width="31.85546875" style="10" customWidth="1"/>
    <col min="2" max="2" width="11.85546875" style="10" customWidth="1"/>
    <col min="3" max="3" width="11.140625" style="10" customWidth="1"/>
    <col min="4" max="4" width="14.85546875" style="10" customWidth="1"/>
    <col min="5" max="5" width="13.140625" style="11" customWidth="1"/>
    <col min="6" max="7" width="15.140625" style="16" customWidth="1"/>
    <col min="8" max="8" width="12.7109375" style="11" customWidth="1"/>
    <col min="9" max="9" width="13.42578125" style="6" customWidth="1"/>
    <col min="10" max="31" width="11.85546875" style="6" customWidth="1"/>
    <col min="32" max="32" width="15.42578125" style="6" customWidth="1"/>
    <col min="33" max="16384" width="8.85546875" style="6"/>
  </cols>
  <sheetData>
    <row r="1" spans="1:32" ht="109.15" customHeight="1">
      <c r="A1" s="29" t="s">
        <v>28</v>
      </c>
      <c r="B1" s="29" t="s">
        <v>5</v>
      </c>
      <c r="C1" s="29" t="s">
        <v>4</v>
      </c>
      <c r="D1" s="29" t="s">
        <v>6</v>
      </c>
      <c r="E1" s="31" t="s">
        <v>51</v>
      </c>
      <c r="F1" s="23" t="s">
        <v>26</v>
      </c>
      <c r="G1" s="23" t="s">
        <v>54</v>
      </c>
      <c r="H1" s="28" t="s">
        <v>36</v>
      </c>
      <c r="I1" s="28"/>
      <c r="J1" s="28" t="s">
        <v>39</v>
      </c>
      <c r="K1" s="28"/>
      <c r="L1" s="28" t="s">
        <v>40</v>
      </c>
      <c r="M1" s="28"/>
      <c r="N1" s="28" t="s">
        <v>41</v>
      </c>
      <c r="O1" s="28"/>
      <c r="P1" s="28" t="s">
        <v>42</v>
      </c>
      <c r="Q1" s="28"/>
      <c r="R1" s="28" t="s">
        <v>43</v>
      </c>
      <c r="S1" s="28"/>
      <c r="T1" s="28" t="s">
        <v>44</v>
      </c>
      <c r="U1" s="28"/>
      <c r="V1" s="28" t="s">
        <v>45</v>
      </c>
      <c r="W1" s="28"/>
      <c r="X1" s="28" t="s">
        <v>46</v>
      </c>
      <c r="Y1" s="28"/>
      <c r="Z1" s="28" t="s">
        <v>47</v>
      </c>
      <c r="AA1" s="28"/>
      <c r="AB1" s="28" t="s">
        <v>48</v>
      </c>
      <c r="AC1" s="28"/>
      <c r="AD1" s="28" t="s">
        <v>49</v>
      </c>
      <c r="AE1" s="28"/>
      <c r="AF1" s="33" t="s">
        <v>50</v>
      </c>
    </row>
    <row r="2" spans="1:32" ht="15.6" customHeight="1">
      <c r="A2" s="30"/>
      <c r="B2" s="30"/>
      <c r="C2" s="30"/>
      <c r="D2" s="30"/>
      <c r="E2" s="32"/>
      <c r="F2" s="24"/>
      <c r="G2" s="24"/>
      <c r="H2" s="12" t="s">
        <v>37</v>
      </c>
      <c r="I2" s="13" t="s">
        <v>38</v>
      </c>
      <c r="J2" s="12" t="s">
        <v>37</v>
      </c>
      <c r="K2" s="13" t="s">
        <v>38</v>
      </c>
      <c r="L2" s="12" t="s">
        <v>37</v>
      </c>
      <c r="M2" s="13" t="s">
        <v>38</v>
      </c>
      <c r="N2" s="12" t="s">
        <v>37</v>
      </c>
      <c r="O2" s="13" t="s">
        <v>38</v>
      </c>
      <c r="P2" s="12" t="s">
        <v>37</v>
      </c>
      <c r="Q2" s="13" t="s">
        <v>38</v>
      </c>
      <c r="R2" s="12" t="s">
        <v>37</v>
      </c>
      <c r="S2" s="13" t="s">
        <v>38</v>
      </c>
      <c r="T2" s="12" t="s">
        <v>37</v>
      </c>
      <c r="U2" s="13" t="s">
        <v>38</v>
      </c>
      <c r="V2" s="12" t="s">
        <v>37</v>
      </c>
      <c r="W2" s="13" t="s">
        <v>38</v>
      </c>
      <c r="X2" s="12" t="s">
        <v>37</v>
      </c>
      <c r="Y2" s="13" t="s">
        <v>38</v>
      </c>
      <c r="Z2" s="12" t="s">
        <v>37</v>
      </c>
      <c r="AA2" s="13" t="s">
        <v>38</v>
      </c>
      <c r="AB2" s="12" t="s">
        <v>37</v>
      </c>
      <c r="AC2" s="13" t="s">
        <v>38</v>
      </c>
      <c r="AD2" s="12" t="s">
        <v>37</v>
      </c>
      <c r="AE2" s="13" t="s">
        <v>38</v>
      </c>
      <c r="AF2" s="33"/>
    </row>
    <row r="3" spans="1:32" ht="15.75">
      <c r="A3" s="7" t="s">
        <v>52</v>
      </c>
      <c r="B3" s="8">
        <v>1</v>
      </c>
      <c r="C3" s="8" t="s">
        <v>8</v>
      </c>
      <c r="D3" s="8" t="s">
        <v>18</v>
      </c>
      <c r="E3" s="4" t="s">
        <v>2</v>
      </c>
      <c r="F3" s="14">
        <v>1</v>
      </c>
      <c r="G3" s="14">
        <v>1</v>
      </c>
      <c r="H3" s="17">
        <v>39879.839999999997</v>
      </c>
      <c r="I3" s="18">
        <f>H3</f>
        <v>39879.839999999997</v>
      </c>
      <c r="J3" s="17">
        <v>39879.839999999997</v>
      </c>
      <c r="K3" s="18">
        <f>J3</f>
        <v>39879.839999999997</v>
      </c>
      <c r="L3" s="17">
        <v>39879.760000000002</v>
      </c>
      <c r="M3" s="18">
        <f>L3</f>
        <v>39879.760000000002</v>
      </c>
      <c r="N3" s="17">
        <v>43393.58</v>
      </c>
      <c r="O3" s="18">
        <f>N3</f>
        <v>43393.58</v>
      </c>
      <c r="P3" s="17">
        <v>60755</v>
      </c>
      <c r="Q3" s="18">
        <f>P3</f>
        <v>60755</v>
      </c>
      <c r="R3" s="17">
        <v>54943.87</v>
      </c>
      <c r="S3" s="18">
        <f>R3</f>
        <v>54943.87</v>
      </c>
      <c r="T3" s="17">
        <v>114708.37</v>
      </c>
      <c r="U3" s="18">
        <f>T3</f>
        <v>114708.37</v>
      </c>
      <c r="V3" s="17">
        <v>40568.050000000003</v>
      </c>
      <c r="W3" s="18">
        <f>V3</f>
        <v>40568.050000000003</v>
      </c>
      <c r="X3" s="17">
        <v>45561.96</v>
      </c>
      <c r="Y3" s="18">
        <f>X3</f>
        <v>45561.96</v>
      </c>
      <c r="Z3" s="17">
        <v>48975.47</v>
      </c>
      <c r="AA3" s="18">
        <f>Z3</f>
        <v>48975.47</v>
      </c>
      <c r="AB3" s="17">
        <v>52797.760000000002</v>
      </c>
      <c r="AC3" s="18">
        <f>AB3</f>
        <v>52797.760000000002</v>
      </c>
      <c r="AD3" s="17">
        <v>102259.82</v>
      </c>
      <c r="AE3" s="18">
        <f>AD3</f>
        <v>102259.82</v>
      </c>
      <c r="AF3" s="19">
        <f>H3+J3+L3+N3+P3+R3+T3+V3+X3+Z3+AB3+AD3</f>
        <v>683603.32000000007</v>
      </c>
    </row>
    <row r="4" spans="1:32" ht="15.75">
      <c r="A4" s="7" t="s">
        <v>29</v>
      </c>
      <c r="B4" s="8">
        <v>1</v>
      </c>
      <c r="C4" s="8" t="s">
        <v>8</v>
      </c>
      <c r="D4" s="8" t="s">
        <v>18</v>
      </c>
      <c r="E4" s="4" t="s">
        <v>1</v>
      </c>
      <c r="F4" s="14">
        <v>2</v>
      </c>
      <c r="G4" s="14">
        <v>2</v>
      </c>
      <c r="H4" s="17">
        <v>77605</v>
      </c>
      <c r="I4" s="18">
        <f t="shared" ref="I4:I12" si="0">H4</f>
        <v>77605</v>
      </c>
      <c r="J4" s="17">
        <v>76868.59</v>
      </c>
      <c r="K4" s="18">
        <f t="shared" ref="K4:K12" si="1">J4</f>
        <v>76868.59</v>
      </c>
      <c r="L4" s="17">
        <v>77467.149999999994</v>
      </c>
      <c r="M4" s="18">
        <f t="shared" ref="M4:M12" si="2">L4</f>
        <v>77467.149999999994</v>
      </c>
      <c r="N4" s="17">
        <v>75515.14</v>
      </c>
      <c r="O4" s="18">
        <f t="shared" ref="O4:O12" si="3">N4</f>
        <v>75515.14</v>
      </c>
      <c r="P4" s="17">
        <v>88482.4</v>
      </c>
      <c r="Q4" s="18">
        <f t="shared" ref="Q4:Q12" si="4">P4</f>
        <v>88482.4</v>
      </c>
      <c r="R4" s="17">
        <v>89082.6</v>
      </c>
      <c r="S4" s="18">
        <f t="shared" ref="S4:S12" si="5">R4</f>
        <v>89082.6</v>
      </c>
      <c r="T4" s="17">
        <v>130900.37</v>
      </c>
      <c r="U4" s="18">
        <f t="shared" ref="U4:U12" si="6">T4</f>
        <v>130900.37</v>
      </c>
      <c r="V4" s="17">
        <v>78317.570000000007</v>
      </c>
      <c r="W4" s="18">
        <f t="shared" ref="W4:W12" si="7">V4</f>
        <v>78317.570000000007</v>
      </c>
      <c r="X4" s="17">
        <v>114355.87</v>
      </c>
      <c r="Y4" s="18">
        <f t="shared" ref="Y4:Y12" si="8">X4</f>
        <v>114355.87</v>
      </c>
      <c r="Z4" s="17">
        <v>85406.3</v>
      </c>
      <c r="AA4" s="18">
        <f t="shared" ref="AA4:AA12" si="9">Z4</f>
        <v>85406.3</v>
      </c>
      <c r="AB4" s="17">
        <v>89526.14</v>
      </c>
      <c r="AC4" s="18">
        <f t="shared" ref="AC4:AC12" si="10">AB4</f>
        <v>89526.14</v>
      </c>
      <c r="AD4" s="17">
        <v>125694.14</v>
      </c>
      <c r="AE4" s="18">
        <f t="shared" ref="AE4:AE12" si="11">AD4</f>
        <v>125694.14</v>
      </c>
      <c r="AF4" s="19">
        <f t="shared" ref="AF4:AF12" si="12">H4+J4+L4+N4+P4+R4+T4+V4+X4+Z4+AB4+AD4</f>
        <v>1109221.27</v>
      </c>
    </row>
    <row r="5" spans="1:32" ht="30">
      <c r="A5" s="7" t="s">
        <v>30</v>
      </c>
      <c r="B5" s="8">
        <v>4</v>
      </c>
      <c r="C5" s="8" t="s">
        <v>11</v>
      </c>
      <c r="D5" s="8" t="s">
        <v>18</v>
      </c>
      <c r="E5" s="4" t="s">
        <v>2</v>
      </c>
      <c r="F5" s="14">
        <v>1</v>
      </c>
      <c r="G5" s="14">
        <v>1</v>
      </c>
      <c r="H5" s="17">
        <v>22217.8</v>
      </c>
      <c r="I5" s="18">
        <f t="shared" si="0"/>
        <v>22217.8</v>
      </c>
      <c r="J5" s="17">
        <v>21822.080000000002</v>
      </c>
      <c r="K5" s="18">
        <f t="shared" si="1"/>
        <v>21822.080000000002</v>
      </c>
      <c r="L5" s="17">
        <v>22276.080000000002</v>
      </c>
      <c r="M5" s="18">
        <f t="shared" si="2"/>
        <v>22276.080000000002</v>
      </c>
      <c r="N5" s="17">
        <v>23366.07</v>
      </c>
      <c r="O5" s="18">
        <f t="shared" si="3"/>
        <v>23366.07</v>
      </c>
      <c r="P5" s="17">
        <v>57702.06</v>
      </c>
      <c r="Q5" s="18">
        <f t="shared" si="4"/>
        <v>57702.06</v>
      </c>
      <c r="R5" s="17">
        <v>25823.82</v>
      </c>
      <c r="S5" s="18">
        <f t="shared" si="5"/>
        <v>25823.82</v>
      </c>
      <c r="T5" s="17">
        <v>27916.43</v>
      </c>
      <c r="U5" s="18">
        <f t="shared" si="6"/>
        <v>27916.43</v>
      </c>
      <c r="V5" s="17">
        <v>21414.799999999999</v>
      </c>
      <c r="W5" s="18">
        <f t="shared" si="7"/>
        <v>21414.799999999999</v>
      </c>
      <c r="X5" s="17">
        <v>43233.42</v>
      </c>
      <c r="Y5" s="18">
        <f t="shared" si="8"/>
        <v>43233.42</v>
      </c>
      <c r="Z5" s="17">
        <v>23303.63</v>
      </c>
      <c r="AA5" s="18">
        <f t="shared" si="9"/>
        <v>23303.63</v>
      </c>
      <c r="AB5" s="17">
        <v>23840.35</v>
      </c>
      <c r="AC5" s="18">
        <f t="shared" si="10"/>
        <v>23840.35</v>
      </c>
      <c r="AD5" s="17">
        <v>34460.400000000001</v>
      </c>
      <c r="AE5" s="18">
        <f t="shared" si="11"/>
        <v>34460.400000000001</v>
      </c>
      <c r="AF5" s="19">
        <f t="shared" si="12"/>
        <v>347376.94</v>
      </c>
    </row>
    <row r="6" spans="1:32" ht="15.75">
      <c r="A6" s="7" t="s">
        <v>31</v>
      </c>
      <c r="B6" s="8">
        <v>4</v>
      </c>
      <c r="C6" s="8" t="s">
        <v>15</v>
      </c>
      <c r="D6" s="8" t="s">
        <v>18</v>
      </c>
      <c r="E6" s="4" t="s">
        <v>2</v>
      </c>
      <c r="F6" s="14">
        <v>1</v>
      </c>
      <c r="G6" s="14">
        <v>1</v>
      </c>
      <c r="H6" s="17"/>
      <c r="I6" s="18">
        <f t="shared" si="0"/>
        <v>0</v>
      </c>
      <c r="J6" s="17">
        <v>14663.1</v>
      </c>
      <c r="K6" s="18">
        <f t="shared" si="1"/>
        <v>14663.1</v>
      </c>
      <c r="L6" s="17">
        <v>14663.1</v>
      </c>
      <c r="M6" s="18">
        <f t="shared" si="2"/>
        <v>14663.1</v>
      </c>
      <c r="N6" s="17">
        <v>14900.2</v>
      </c>
      <c r="O6" s="18">
        <f t="shared" si="3"/>
        <v>14900.2</v>
      </c>
      <c r="P6" s="17">
        <v>19309.64</v>
      </c>
      <c r="Q6" s="18">
        <f t="shared" si="4"/>
        <v>19309.64</v>
      </c>
      <c r="R6" s="17">
        <v>17104.919999999998</v>
      </c>
      <c r="S6" s="18">
        <f t="shared" si="5"/>
        <v>17104.919999999998</v>
      </c>
      <c r="T6" s="17">
        <v>17104.919999999998</v>
      </c>
      <c r="U6" s="18">
        <f t="shared" si="6"/>
        <v>17104.919999999998</v>
      </c>
      <c r="V6" s="17">
        <v>17104.919999999998</v>
      </c>
      <c r="W6" s="18">
        <f t="shared" si="7"/>
        <v>17104.919999999998</v>
      </c>
      <c r="X6" s="17">
        <v>17104.919999999998</v>
      </c>
      <c r="Y6" s="18">
        <f t="shared" si="8"/>
        <v>17104.919999999998</v>
      </c>
      <c r="Z6" s="17">
        <v>32091.78</v>
      </c>
      <c r="AA6" s="18">
        <f t="shared" si="9"/>
        <v>32091.78</v>
      </c>
      <c r="AB6" s="17">
        <v>19149.87</v>
      </c>
      <c r="AC6" s="18">
        <f t="shared" si="10"/>
        <v>19149.87</v>
      </c>
      <c r="AD6" s="17">
        <v>26648.02</v>
      </c>
      <c r="AE6" s="18">
        <f t="shared" si="11"/>
        <v>26648.02</v>
      </c>
      <c r="AF6" s="19">
        <f t="shared" si="12"/>
        <v>209845.38999999996</v>
      </c>
    </row>
    <row r="7" spans="1:32" ht="15.75">
      <c r="A7" s="7" t="s">
        <v>32</v>
      </c>
      <c r="B7" s="8">
        <v>9</v>
      </c>
      <c r="C7" s="8" t="s">
        <v>13</v>
      </c>
      <c r="D7" s="8" t="s">
        <v>18</v>
      </c>
      <c r="E7" s="4" t="s">
        <v>2</v>
      </c>
      <c r="F7" s="14">
        <v>4</v>
      </c>
      <c r="G7" s="14">
        <v>4</v>
      </c>
      <c r="H7" s="17">
        <v>85903.86</v>
      </c>
      <c r="I7" s="18">
        <f t="shared" si="0"/>
        <v>85903.86</v>
      </c>
      <c r="J7" s="17">
        <v>92718.84</v>
      </c>
      <c r="K7" s="18">
        <f t="shared" si="1"/>
        <v>92718.84</v>
      </c>
      <c r="L7" s="17">
        <v>92246.24</v>
      </c>
      <c r="M7" s="18">
        <f t="shared" si="2"/>
        <v>92246.24</v>
      </c>
      <c r="N7" s="17">
        <v>115197.78</v>
      </c>
      <c r="O7" s="18">
        <f t="shared" si="3"/>
        <v>115197.78</v>
      </c>
      <c r="P7" s="17">
        <v>104405.31</v>
      </c>
      <c r="Q7" s="18">
        <f t="shared" si="4"/>
        <v>104405.31</v>
      </c>
      <c r="R7" s="17">
        <v>108616.2</v>
      </c>
      <c r="S7" s="18">
        <f t="shared" si="5"/>
        <v>108616.2</v>
      </c>
      <c r="T7" s="17">
        <v>159946.64000000001</v>
      </c>
      <c r="U7" s="18">
        <f t="shared" si="6"/>
        <v>159946.64000000001</v>
      </c>
      <c r="V7" s="17">
        <v>88128.27</v>
      </c>
      <c r="W7" s="18">
        <f t="shared" si="7"/>
        <v>88128.27</v>
      </c>
      <c r="X7" s="17">
        <v>105710.37</v>
      </c>
      <c r="Y7" s="18">
        <f t="shared" si="8"/>
        <v>105710.37</v>
      </c>
      <c r="Z7" s="17">
        <v>93336.53</v>
      </c>
      <c r="AA7" s="18">
        <f t="shared" si="9"/>
        <v>93336.53</v>
      </c>
      <c r="AB7" s="17">
        <v>102915.73</v>
      </c>
      <c r="AC7" s="18">
        <f t="shared" si="10"/>
        <v>102915.73</v>
      </c>
      <c r="AD7" s="17">
        <v>146744.94</v>
      </c>
      <c r="AE7" s="18">
        <f t="shared" si="11"/>
        <v>146744.94</v>
      </c>
      <c r="AF7" s="19">
        <f t="shared" si="12"/>
        <v>1295870.71</v>
      </c>
    </row>
    <row r="8" spans="1:32" ht="15.75">
      <c r="A8" s="7" t="s">
        <v>33</v>
      </c>
      <c r="B8" s="8">
        <v>9</v>
      </c>
      <c r="C8" s="8" t="s">
        <v>13</v>
      </c>
      <c r="D8" s="8" t="s">
        <v>18</v>
      </c>
      <c r="E8" s="4" t="s">
        <v>1</v>
      </c>
      <c r="F8" s="14">
        <v>1</v>
      </c>
      <c r="G8" s="14">
        <v>1</v>
      </c>
      <c r="H8" s="17">
        <v>21360.799999999999</v>
      </c>
      <c r="I8" s="18">
        <f t="shared" si="0"/>
        <v>21360.799999999999</v>
      </c>
      <c r="J8" s="17">
        <v>19863.599999999999</v>
      </c>
      <c r="K8" s="18">
        <f t="shared" si="1"/>
        <v>19863.599999999999</v>
      </c>
      <c r="L8" s="17">
        <v>21360.799999999999</v>
      </c>
      <c r="M8" s="18">
        <f>L8</f>
        <v>21360.799999999999</v>
      </c>
      <c r="N8" s="17">
        <v>19863.599999999999</v>
      </c>
      <c r="O8" s="18">
        <f t="shared" si="3"/>
        <v>19863.599999999999</v>
      </c>
      <c r="P8" s="17">
        <v>25005.200000000001</v>
      </c>
      <c r="Q8" s="18">
        <f t="shared" si="4"/>
        <v>25005.200000000001</v>
      </c>
      <c r="R8" s="17">
        <v>22688.44</v>
      </c>
      <c r="S8" s="18">
        <f t="shared" si="5"/>
        <v>22688.44</v>
      </c>
      <c r="T8" s="17">
        <v>23002.87</v>
      </c>
      <c r="U8" s="18">
        <f t="shared" si="6"/>
        <v>23002.87</v>
      </c>
      <c r="V8" s="17">
        <v>19698.48</v>
      </c>
      <c r="W8" s="18">
        <f t="shared" si="7"/>
        <v>19698.48</v>
      </c>
      <c r="X8" s="17">
        <v>43082.25</v>
      </c>
      <c r="Y8" s="18">
        <f t="shared" si="8"/>
        <v>43082.25</v>
      </c>
      <c r="Z8" s="17">
        <v>22175.53</v>
      </c>
      <c r="AA8" s="18">
        <f t="shared" si="9"/>
        <v>22175.53</v>
      </c>
      <c r="AB8" s="17">
        <v>22366.86</v>
      </c>
      <c r="AC8" s="18">
        <f t="shared" si="10"/>
        <v>22366.86</v>
      </c>
      <c r="AD8" s="17">
        <v>31836.76</v>
      </c>
      <c r="AE8" s="18">
        <f t="shared" si="11"/>
        <v>31836.76</v>
      </c>
      <c r="AF8" s="19">
        <f t="shared" si="12"/>
        <v>292305.19</v>
      </c>
    </row>
    <row r="9" spans="1:32" ht="15.75">
      <c r="A9" s="7" t="s">
        <v>31</v>
      </c>
      <c r="B9" s="8">
        <v>9</v>
      </c>
      <c r="C9" s="8" t="s">
        <v>15</v>
      </c>
      <c r="D9" s="8" t="s">
        <v>18</v>
      </c>
      <c r="E9" s="4" t="s">
        <v>2</v>
      </c>
      <c r="F9" s="14">
        <v>11</v>
      </c>
      <c r="G9" s="14">
        <v>10</v>
      </c>
      <c r="H9" s="17">
        <v>163206.19</v>
      </c>
      <c r="I9" s="18">
        <f t="shared" si="0"/>
        <v>163206.19</v>
      </c>
      <c r="J9" s="17">
        <v>144325.51999999999</v>
      </c>
      <c r="K9" s="18">
        <f t="shared" si="1"/>
        <v>144325.51999999999</v>
      </c>
      <c r="L9" s="17">
        <v>142898.63</v>
      </c>
      <c r="M9" s="18">
        <f t="shared" si="2"/>
        <v>142898.63</v>
      </c>
      <c r="N9" s="17">
        <v>154819.20000000001</v>
      </c>
      <c r="O9" s="18">
        <f t="shared" si="3"/>
        <v>154819.20000000001</v>
      </c>
      <c r="P9" s="17">
        <v>203279.35</v>
      </c>
      <c r="Q9" s="18">
        <f t="shared" si="4"/>
        <v>203279.35</v>
      </c>
      <c r="R9" s="17">
        <v>245903.78</v>
      </c>
      <c r="S9" s="18">
        <f t="shared" si="5"/>
        <v>245903.78</v>
      </c>
      <c r="T9" s="17">
        <v>142747.37</v>
      </c>
      <c r="U9" s="18">
        <f t="shared" si="6"/>
        <v>142747.37</v>
      </c>
      <c r="V9" s="17">
        <v>267669.01</v>
      </c>
      <c r="W9" s="18">
        <f t="shared" si="7"/>
        <v>267669.01</v>
      </c>
      <c r="X9" s="17">
        <v>162658.17000000001</v>
      </c>
      <c r="Y9" s="18">
        <f t="shared" si="8"/>
        <v>162658.17000000001</v>
      </c>
      <c r="Z9" s="17">
        <v>193491.8</v>
      </c>
      <c r="AA9" s="18">
        <f t="shared" si="9"/>
        <v>193491.8</v>
      </c>
      <c r="AB9" s="17">
        <v>172206.8</v>
      </c>
      <c r="AC9" s="18">
        <f t="shared" si="10"/>
        <v>172206.8</v>
      </c>
      <c r="AD9" s="17">
        <v>264063.25</v>
      </c>
      <c r="AE9" s="18">
        <f t="shared" si="11"/>
        <v>264063.25</v>
      </c>
      <c r="AF9" s="19">
        <f t="shared" si="12"/>
        <v>2257269.0700000003</v>
      </c>
    </row>
    <row r="10" spans="1:32" ht="15.75">
      <c r="A10" s="7" t="s">
        <v>34</v>
      </c>
      <c r="B10" s="8">
        <v>9</v>
      </c>
      <c r="C10" s="8" t="s">
        <v>17</v>
      </c>
      <c r="D10" s="8" t="s">
        <v>18</v>
      </c>
      <c r="E10" s="4" t="s">
        <v>2</v>
      </c>
      <c r="F10" s="14">
        <v>1</v>
      </c>
      <c r="G10" s="14">
        <v>1</v>
      </c>
      <c r="H10" s="17">
        <v>14426</v>
      </c>
      <c r="I10" s="18">
        <f t="shared" si="0"/>
        <v>14426</v>
      </c>
      <c r="J10" s="17">
        <v>12055</v>
      </c>
      <c r="K10" s="18">
        <f t="shared" si="1"/>
        <v>12055</v>
      </c>
      <c r="L10" s="17">
        <v>14967.96</v>
      </c>
      <c r="M10" s="18">
        <f t="shared" si="2"/>
        <v>14967.96</v>
      </c>
      <c r="N10" s="17">
        <v>13164.31</v>
      </c>
      <c r="O10" s="18">
        <f t="shared" si="3"/>
        <v>13164.31</v>
      </c>
      <c r="P10" s="17">
        <v>16329.95</v>
      </c>
      <c r="Q10" s="18">
        <f t="shared" si="4"/>
        <v>16329.95</v>
      </c>
      <c r="R10" s="17">
        <v>27691.57</v>
      </c>
      <c r="S10" s="18">
        <f t="shared" si="5"/>
        <v>27691.57</v>
      </c>
      <c r="T10" s="17">
        <v>10889.17</v>
      </c>
      <c r="U10" s="18">
        <f t="shared" si="6"/>
        <v>10889.17</v>
      </c>
      <c r="V10" s="17">
        <v>13833</v>
      </c>
      <c r="W10" s="18">
        <f t="shared" si="7"/>
        <v>13833</v>
      </c>
      <c r="X10" s="17">
        <v>13833</v>
      </c>
      <c r="Y10" s="18">
        <f t="shared" si="8"/>
        <v>13833</v>
      </c>
      <c r="Z10" s="17">
        <v>14709.17</v>
      </c>
      <c r="AA10" s="18">
        <f t="shared" si="9"/>
        <v>14709.17</v>
      </c>
      <c r="AB10" s="17">
        <v>19620.060000000001</v>
      </c>
      <c r="AC10" s="18">
        <f t="shared" si="10"/>
        <v>19620.060000000001</v>
      </c>
      <c r="AD10" s="17">
        <v>22001.599999999999</v>
      </c>
      <c r="AE10" s="18">
        <f t="shared" si="11"/>
        <v>22001.599999999999</v>
      </c>
      <c r="AF10" s="19">
        <f t="shared" si="12"/>
        <v>193520.79000000004</v>
      </c>
    </row>
    <row r="11" spans="1:32" ht="30">
      <c r="A11" s="7" t="s">
        <v>35</v>
      </c>
      <c r="B11" s="8">
        <v>19</v>
      </c>
      <c r="C11" s="8" t="s">
        <v>15</v>
      </c>
      <c r="D11" s="8" t="s">
        <v>18</v>
      </c>
      <c r="E11" s="4" t="s">
        <v>2</v>
      </c>
      <c r="F11" s="14">
        <v>1</v>
      </c>
      <c r="G11" s="14">
        <v>1</v>
      </c>
      <c r="H11" s="17"/>
      <c r="I11" s="18">
        <f t="shared" si="0"/>
        <v>0</v>
      </c>
      <c r="J11" s="17"/>
      <c r="K11" s="18">
        <f t="shared" si="1"/>
        <v>0</v>
      </c>
      <c r="L11" s="17"/>
      <c r="M11" s="18">
        <f t="shared" si="2"/>
        <v>0</v>
      </c>
      <c r="N11" s="17"/>
      <c r="O11" s="18">
        <f t="shared" si="3"/>
        <v>0</v>
      </c>
      <c r="P11" s="17"/>
      <c r="Q11" s="18">
        <f t="shared" si="4"/>
        <v>0</v>
      </c>
      <c r="R11" s="17"/>
      <c r="S11" s="18">
        <f t="shared" si="5"/>
        <v>0</v>
      </c>
      <c r="T11" s="17"/>
      <c r="U11" s="18">
        <f t="shared" si="6"/>
        <v>0</v>
      </c>
      <c r="V11" s="17"/>
      <c r="W11" s="18">
        <f t="shared" si="7"/>
        <v>0</v>
      </c>
      <c r="X11" s="17"/>
      <c r="Y11" s="18">
        <f t="shared" si="8"/>
        <v>0</v>
      </c>
      <c r="Z11" s="17"/>
      <c r="AA11" s="18">
        <f t="shared" si="9"/>
        <v>0</v>
      </c>
      <c r="AB11" s="17"/>
      <c r="AC11" s="18">
        <f t="shared" si="10"/>
        <v>0</v>
      </c>
      <c r="AD11" s="17">
        <v>32236.19</v>
      </c>
      <c r="AE11" s="18">
        <f t="shared" si="11"/>
        <v>32236.19</v>
      </c>
      <c r="AF11" s="19">
        <f t="shared" si="12"/>
        <v>32236.19</v>
      </c>
    </row>
    <row r="12" spans="1:32" ht="15.75">
      <c r="A12" s="7" t="s">
        <v>34</v>
      </c>
      <c r="B12" s="8">
        <v>24</v>
      </c>
      <c r="C12" s="9" t="s">
        <v>17</v>
      </c>
      <c r="D12" s="9" t="s">
        <v>18</v>
      </c>
      <c r="E12" s="5" t="s">
        <v>2</v>
      </c>
      <c r="F12" s="15">
        <v>1</v>
      </c>
      <c r="G12" s="15">
        <v>1</v>
      </c>
      <c r="H12" s="17">
        <v>18072.330000000002</v>
      </c>
      <c r="I12" s="18">
        <f t="shared" si="0"/>
        <v>18072.330000000002</v>
      </c>
      <c r="J12" s="17">
        <v>20199.73</v>
      </c>
      <c r="K12" s="18">
        <f t="shared" si="1"/>
        <v>20199.73</v>
      </c>
      <c r="L12" s="17">
        <v>10229.620000000001</v>
      </c>
      <c r="M12" s="18">
        <f t="shared" si="2"/>
        <v>10229.620000000001</v>
      </c>
      <c r="N12" s="17">
        <v>17906.95</v>
      </c>
      <c r="O12" s="18">
        <f t="shared" si="3"/>
        <v>17906.95</v>
      </c>
      <c r="P12" s="17">
        <v>11212.53</v>
      </c>
      <c r="Q12" s="18">
        <f t="shared" si="4"/>
        <v>11212.53</v>
      </c>
      <c r="R12" s="17">
        <v>34983.78</v>
      </c>
      <c r="S12" s="18">
        <f t="shared" si="5"/>
        <v>34983.78</v>
      </c>
      <c r="T12" s="17">
        <v>16477.509999999998</v>
      </c>
      <c r="U12" s="18">
        <f t="shared" si="6"/>
        <v>16477.509999999998</v>
      </c>
      <c r="V12" s="17">
        <v>14405.18</v>
      </c>
      <c r="W12" s="18">
        <f t="shared" si="7"/>
        <v>14405.18</v>
      </c>
      <c r="X12" s="17">
        <v>13961.49</v>
      </c>
      <c r="Y12" s="18">
        <f t="shared" si="8"/>
        <v>13961.49</v>
      </c>
      <c r="Z12" s="17">
        <v>22430.18</v>
      </c>
      <c r="AA12" s="18">
        <f t="shared" si="9"/>
        <v>22430.18</v>
      </c>
      <c r="AB12" s="17">
        <v>23731.07</v>
      </c>
      <c r="AC12" s="18">
        <f t="shared" si="10"/>
        <v>23731.07</v>
      </c>
      <c r="AD12" s="17">
        <v>1640.76</v>
      </c>
      <c r="AE12" s="18">
        <f t="shared" si="11"/>
        <v>1640.76</v>
      </c>
      <c r="AF12" s="19">
        <f t="shared" si="12"/>
        <v>205251.13</v>
      </c>
    </row>
    <row r="13" spans="1:32" ht="15.75">
      <c r="A13" s="25" t="s">
        <v>53</v>
      </c>
      <c r="B13" s="26"/>
      <c r="C13" s="26"/>
      <c r="D13" s="26"/>
      <c r="E13" s="27"/>
      <c r="F13" s="21">
        <f>SUM(F3:F12)</f>
        <v>24</v>
      </c>
      <c r="G13" s="21">
        <f>SUM(G3:G12)</f>
        <v>23</v>
      </c>
      <c r="H13" s="20">
        <f>SUM(H3:H12)</f>
        <v>442671.82</v>
      </c>
      <c r="I13" s="20">
        <f t="shared" ref="I13:AF13" si="13">SUM(I3:I12)</f>
        <v>442671.82</v>
      </c>
      <c r="J13" s="20">
        <f t="shared" si="13"/>
        <v>442396.29999999993</v>
      </c>
      <c r="K13" s="20">
        <f t="shared" si="13"/>
        <v>442396.29999999993</v>
      </c>
      <c r="L13" s="20">
        <f t="shared" si="13"/>
        <v>435989.34</v>
      </c>
      <c r="M13" s="20">
        <f t="shared" si="13"/>
        <v>435989.34</v>
      </c>
      <c r="N13" s="20">
        <f t="shared" si="13"/>
        <v>478126.83</v>
      </c>
      <c r="O13" s="20">
        <f t="shared" si="13"/>
        <v>478126.83</v>
      </c>
      <c r="P13" s="20">
        <f t="shared" si="13"/>
        <v>586481.43999999994</v>
      </c>
      <c r="Q13" s="20">
        <f t="shared" si="13"/>
        <v>586481.43999999994</v>
      </c>
      <c r="R13" s="20">
        <f t="shared" si="13"/>
        <v>626838.98</v>
      </c>
      <c r="S13" s="20">
        <f t="shared" si="13"/>
        <v>626838.98</v>
      </c>
      <c r="T13" s="20">
        <f t="shared" si="13"/>
        <v>643693.65</v>
      </c>
      <c r="U13" s="20">
        <f t="shared" si="13"/>
        <v>643693.65</v>
      </c>
      <c r="V13" s="20">
        <f t="shared" si="13"/>
        <v>561139.28000000014</v>
      </c>
      <c r="W13" s="20">
        <f t="shared" si="13"/>
        <v>561139.28000000014</v>
      </c>
      <c r="X13" s="20">
        <f t="shared" si="13"/>
        <v>559501.44999999995</v>
      </c>
      <c r="Y13" s="20">
        <f t="shared" si="13"/>
        <v>559501.44999999995</v>
      </c>
      <c r="Z13" s="20">
        <f t="shared" si="13"/>
        <v>535920.39</v>
      </c>
      <c r="AA13" s="20">
        <f t="shared" si="13"/>
        <v>535920.39</v>
      </c>
      <c r="AB13" s="20">
        <f t="shared" si="13"/>
        <v>526154.6399999999</v>
      </c>
      <c r="AC13" s="20">
        <f t="shared" si="13"/>
        <v>526154.6399999999</v>
      </c>
      <c r="AD13" s="20">
        <f t="shared" si="13"/>
        <v>787585.88</v>
      </c>
      <c r="AE13" s="20">
        <f t="shared" si="13"/>
        <v>787585.88</v>
      </c>
      <c r="AF13" s="22">
        <f t="shared" si="13"/>
        <v>6626500.0000000009</v>
      </c>
    </row>
    <row r="16" spans="1:32">
      <c r="A16" s="10" t="s">
        <v>27</v>
      </c>
    </row>
  </sheetData>
  <mergeCells count="21">
    <mergeCell ref="AF1:AF2"/>
    <mergeCell ref="T1:U1"/>
    <mergeCell ref="V1:W1"/>
    <mergeCell ref="X1:Y1"/>
    <mergeCell ref="Z1:AA1"/>
    <mergeCell ref="AB1:AC1"/>
    <mergeCell ref="AD1:AE1"/>
    <mergeCell ref="G1:G2"/>
    <mergeCell ref="A13:E13"/>
    <mergeCell ref="R1:S1"/>
    <mergeCell ref="A1:A2"/>
    <mergeCell ref="B1:B2"/>
    <mergeCell ref="C1:C2"/>
    <mergeCell ref="D1:D2"/>
    <mergeCell ref="E1:E2"/>
    <mergeCell ref="F1:F2"/>
    <mergeCell ref="H1:I1"/>
    <mergeCell ref="J1:K1"/>
    <mergeCell ref="L1:M1"/>
    <mergeCell ref="N1:O1"/>
    <mergeCell ref="P1:Q1"/>
  </mergeCells>
  <phoneticPr fontId="6" type="noConversion"/>
  <dataValidations count="1">
    <dataValidation type="whole" operator="greaterThanOrEqual" allowBlank="1" showInputMessage="1" showErrorMessage="1" sqref="F3:G12">
      <formula1>0</formula1>
    </dataValidation>
  </dataValidations>
  <pageMargins left="0.7" right="0.7" top="0.75" bottom="0.75" header="0.3" footer="0.3"/>
  <pageSetup paperSize="9" orientation="portrait" r:id="rId1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xr:uid="{1F9AF4D8-23C1-41CC-BE28-B5463B1A5BAF}">
          <x14:formula1>
            <xm:f>Аркуш1!$A$3:$A$30</xm:f>
          </x14:formula1>
          <xm:sqref>B3:B12</xm:sqref>
        </x14:dataValidation>
        <x14:dataValidation type="list" allowBlank="1" showInputMessage="1" showErrorMessage="1" xr:uid="{148E70DF-3F9C-4B89-9725-D128301493D1}">
          <x14:formula1>
            <xm:f>Аркуш1!$E$3:$E$7</xm:f>
          </x14:formula1>
          <xm:sqref>D3:D12</xm:sqref>
        </x14:dataValidation>
        <x14:dataValidation type="list" allowBlank="1" showInputMessage="1" showErrorMessage="1" xr:uid="{9E34F6EE-2AF9-4AEF-8C05-BD4CEE3806A0}">
          <x14:formula1>
            <xm:f>Аркуш1!$C$3:$C$11</xm:f>
          </x14:formula1>
          <xm:sqref>C3:C12</xm:sqref>
        </x14:dataValidation>
        <x14:dataValidation type="list" allowBlank="1" xr:uid="{40B32BA9-7026-4760-8FD0-1130F3362BAE}">
          <x14:formula1>
            <xm:f>Аркуш1!$G$3:$G$4</xm:f>
          </x14:formula1>
          <xm:sqref>E3:E12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D15" sqref="D15"/>
    </sheetView>
  </sheetViews>
  <sheetFormatPr defaultColWidth="8.85546875" defaultRowHeight="15"/>
  <cols>
    <col min="1" max="1" width="31.85546875" style="10" customWidth="1"/>
    <col min="2" max="2" width="11.85546875" style="10" customWidth="1"/>
    <col min="3" max="3" width="11.140625" style="10" customWidth="1"/>
    <col min="4" max="4" width="14.85546875" style="10" customWidth="1"/>
    <col min="5" max="5" width="13.140625" style="11" customWidth="1"/>
    <col min="6" max="7" width="15.140625" style="16" customWidth="1"/>
    <col min="8" max="8" width="12.7109375" style="11" customWidth="1"/>
    <col min="9" max="9" width="13.42578125" style="6" customWidth="1"/>
    <col min="10" max="11" width="11.85546875" style="6" customWidth="1"/>
    <col min="12" max="12" width="15.42578125" style="6" customWidth="1"/>
    <col min="13" max="16384" width="8.85546875" style="6"/>
  </cols>
  <sheetData>
    <row r="1" spans="1:12" ht="109.15" customHeight="1">
      <c r="A1" s="29" t="s">
        <v>28</v>
      </c>
      <c r="B1" s="29" t="s">
        <v>5</v>
      </c>
      <c r="C1" s="29" t="s">
        <v>4</v>
      </c>
      <c r="D1" s="29" t="s">
        <v>6</v>
      </c>
      <c r="E1" s="31" t="s">
        <v>51</v>
      </c>
      <c r="F1" s="23" t="s">
        <v>55</v>
      </c>
      <c r="G1" s="23" t="s">
        <v>56</v>
      </c>
      <c r="H1" s="28" t="s">
        <v>36</v>
      </c>
      <c r="I1" s="28"/>
      <c r="J1" s="28" t="s">
        <v>39</v>
      </c>
      <c r="K1" s="28"/>
      <c r="L1" s="33" t="s">
        <v>50</v>
      </c>
    </row>
    <row r="2" spans="1:12" ht="15.6" customHeight="1">
      <c r="A2" s="30"/>
      <c r="B2" s="30"/>
      <c r="C2" s="30"/>
      <c r="D2" s="30"/>
      <c r="E2" s="32"/>
      <c r="F2" s="24"/>
      <c r="G2" s="24"/>
      <c r="H2" s="12" t="s">
        <v>37</v>
      </c>
      <c r="I2" s="13" t="s">
        <v>38</v>
      </c>
      <c r="J2" s="12" t="s">
        <v>37</v>
      </c>
      <c r="K2" s="13" t="s">
        <v>38</v>
      </c>
      <c r="L2" s="33"/>
    </row>
    <row r="3" spans="1:12" ht="15.75">
      <c r="A3" s="7" t="s">
        <v>52</v>
      </c>
      <c r="B3" s="8">
        <v>1</v>
      </c>
      <c r="C3" s="8" t="s">
        <v>8</v>
      </c>
      <c r="D3" s="8" t="s">
        <v>18</v>
      </c>
      <c r="E3" s="4" t="s">
        <v>2</v>
      </c>
      <c r="F3" s="14">
        <v>1</v>
      </c>
      <c r="G3" s="14">
        <v>1</v>
      </c>
      <c r="H3" s="17">
        <v>66446.039999999994</v>
      </c>
      <c r="I3" s="18">
        <f>H3</f>
        <v>66446.039999999994</v>
      </c>
      <c r="J3" s="17">
        <v>59739.28</v>
      </c>
      <c r="K3" s="18">
        <f>J3</f>
        <v>59739.28</v>
      </c>
      <c r="L3" s="19">
        <f>H3+J3</f>
        <v>126185.31999999999</v>
      </c>
    </row>
    <row r="4" spans="1:12" ht="15.75">
      <c r="A4" s="7" t="s">
        <v>29</v>
      </c>
      <c r="B4" s="8">
        <v>1</v>
      </c>
      <c r="C4" s="8" t="s">
        <v>8</v>
      </c>
      <c r="D4" s="8" t="s">
        <v>18</v>
      </c>
      <c r="E4" s="4" t="s">
        <v>1</v>
      </c>
      <c r="F4" s="14">
        <v>2</v>
      </c>
      <c r="G4" s="14">
        <v>2</v>
      </c>
      <c r="H4" s="17">
        <v>136762.66</v>
      </c>
      <c r="I4" s="18">
        <f t="shared" ref="I4:I11" si="0">H4</f>
        <v>136762.66</v>
      </c>
      <c r="J4" s="17">
        <v>126925.15</v>
      </c>
      <c r="K4" s="18">
        <f t="shared" ref="K4:K11" si="1">J4</f>
        <v>126925.15</v>
      </c>
      <c r="L4" s="19">
        <f t="shared" ref="L4:L11" si="2">H4+J4</f>
        <v>263687.81</v>
      </c>
    </row>
    <row r="5" spans="1:12" ht="30">
      <c r="A5" s="7" t="s">
        <v>30</v>
      </c>
      <c r="B5" s="8">
        <v>4</v>
      </c>
      <c r="C5" s="8" t="s">
        <v>11</v>
      </c>
      <c r="D5" s="8" t="s">
        <v>18</v>
      </c>
      <c r="E5" s="4" t="s">
        <v>2</v>
      </c>
      <c r="F5" s="14">
        <v>1</v>
      </c>
      <c r="G5" s="14">
        <v>1</v>
      </c>
      <c r="H5" s="17">
        <v>23883.78</v>
      </c>
      <c r="I5" s="18">
        <f t="shared" si="0"/>
        <v>23883.78</v>
      </c>
      <c r="J5" s="17">
        <v>34094.300000000003</v>
      </c>
      <c r="K5" s="18">
        <f t="shared" si="1"/>
        <v>34094.300000000003</v>
      </c>
      <c r="L5" s="19">
        <f t="shared" si="2"/>
        <v>57978.080000000002</v>
      </c>
    </row>
    <row r="6" spans="1:12" ht="15.75">
      <c r="A6" s="7" t="s">
        <v>31</v>
      </c>
      <c r="B6" s="8">
        <v>4</v>
      </c>
      <c r="C6" s="8" t="s">
        <v>15</v>
      </c>
      <c r="D6" s="8" t="s">
        <v>18</v>
      </c>
      <c r="E6" s="4" t="s">
        <v>2</v>
      </c>
      <c r="F6" s="14">
        <v>1</v>
      </c>
      <c r="G6" s="14">
        <v>1</v>
      </c>
      <c r="H6" s="17">
        <v>18233.73</v>
      </c>
      <c r="I6" s="18">
        <f t="shared" si="0"/>
        <v>18233.73</v>
      </c>
      <c r="J6" s="17">
        <v>25377.15</v>
      </c>
      <c r="K6" s="18">
        <f t="shared" si="1"/>
        <v>25377.15</v>
      </c>
      <c r="L6" s="19">
        <f t="shared" si="2"/>
        <v>43610.880000000005</v>
      </c>
    </row>
    <row r="7" spans="1:12" ht="15.75">
      <c r="A7" s="7" t="s">
        <v>32</v>
      </c>
      <c r="B7" s="8">
        <v>9</v>
      </c>
      <c r="C7" s="8" t="s">
        <v>13</v>
      </c>
      <c r="D7" s="8" t="s">
        <v>18</v>
      </c>
      <c r="E7" s="4" t="s">
        <v>2</v>
      </c>
      <c r="F7" s="14">
        <v>4</v>
      </c>
      <c r="G7" s="14">
        <v>4</v>
      </c>
      <c r="H7" s="17">
        <v>138310.68</v>
      </c>
      <c r="I7" s="18">
        <f t="shared" si="0"/>
        <v>138310.68</v>
      </c>
      <c r="J7" s="17">
        <v>138310.68</v>
      </c>
      <c r="K7" s="18">
        <f t="shared" si="1"/>
        <v>138310.68</v>
      </c>
      <c r="L7" s="19">
        <f t="shared" si="2"/>
        <v>276621.36</v>
      </c>
    </row>
    <row r="8" spans="1:12" ht="15.75">
      <c r="A8" s="7" t="s">
        <v>33</v>
      </c>
      <c r="B8" s="8">
        <v>9</v>
      </c>
      <c r="C8" s="8" t="s">
        <v>13</v>
      </c>
      <c r="D8" s="8" t="s">
        <v>18</v>
      </c>
      <c r="E8" s="4" t="s">
        <v>1</v>
      </c>
      <c r="F8" s="14">
        <v>1</v>
      </c>
      <c r="G8" s="14">
        <v>1</v>
      </c>
      <c r="H8" s="17">
        <v>28025.85</v>
      </c>
      <c r="I8" s="18">
        <f t="shared" si="0"/>
        <v>28025.85</v>
      </c>
      <c r="J8" s="17">
        <v>29415.040000000001</v>
      </c>
      <c r="K8" s="18">
        <f t="shared" si="1"/>
        <v>29415.040000000001</v>
      </c>
      <c r="L8" s="19">
        <f t="shared" si="2"/>
        <v>57440.89</v>
      </c>
    </row>
    <row r="9" spans="1:12" ht="15.75">
      <c r="A9" s="7" t="s">
        <v>31</v>
      </c>
      <c r="B9" s="8">
        <v>9</v>
      </c>
      <c r="C9" s="8" t="s">
        <v>15</v>
      </c>
      <c r="D9" s="8" t="s">
        <v>18</v>
      </c>
      <c r="E9" s="4" t="s">
        <v>2</v>
      </c>
      <c r="F9" s="14">
        <v>11</v>
      </c>
      <c r="G9" s="14">
        <v>9</v>
      </c>
      <c r="H9" s="17">
        <v>211323.47</v>
      </c>
      <c r="I9" s="18">
        <f t="shared" si="0"/>
        <v>211323.47</v>
      </c>
      <c r="J9" s="17">
        <v>211537.71</v>
      </c>
      <c r="K9" s="18">
        <f t="shared" si="1"/>
        <v>211537.71</v>
      </c>
      <c r="L9" s="19">
        <f t="shared" si="2"/>
        <v>422861.18</v>
      </c>
    </row>
    <row r="10" spans="1:12" ht="15.75">
      <c r="A10" s="7" t="s">
        <v>34</v>
      </c>
      <c r="B10" s="8">
        <v>9</v>
      </c>
      <c r="C10" s="8" t="s">
        <v>17</v>
      </c>
      <c r="D10" s="8" t="s">
        <v>18</v>
      </c>
      <c r="E10" s="4" t="s">
        <v>2</v>
      </c>
      <c r="F10" s="14">
        <v>1</v>
      </c>
      <c r="G10" s="14">
        <v>1</v>
      </c>
      <c r="H10" s="17">
        <v>16570.43</v>
      </c>
      <c r="I10" s="18">
        <f t="shared" si="0"/>
        <v>16570.43</v>
      </c>
      <c r="J10" s="17">
        <v>16515.919999999998</v>
      </c>
      <c r="K10" s="18">
        <f t="shared" si="1"/>
        <v>16515.919999999998</v>
      </c>
      <c r="L10" s="19">
        <f t="shared" si="2"/>
        <v>33086.35</v>
      </c>
    </row>
    <row r="11" spans="1:12" ht="17.45" customHeight="1">
      <c r="A11" s="7" t="s">
        <v>35</v>
      </c>
      <c r="B11" s="8">
        <v>19</v>
      </c>
      <c r="C11" s="8" t="s">
        <v>15</v>
      </c>
      <c r="D11" s="8" t="s">
        <v>18</v>
      </c>
      <c r="E11" s="4" t="s">
        <v>2</v>
      </c>
      <c r="F11" s="14">
        <v>1</v>
      </c>
      <c r="G11" s="14">
        <v>1</v>
      </c>
      <c r="H11" s="17">
        <v>24006.3</v>
      </c>
      <c r="I11" s="18">
        <f t="shared" si="0"/>
        <v>24006.3</v>
      </c>
      <c r="J11" s="17">
        <v>24006.3</v>
      </c>
      <c r="K11" s="18">
        <f t="shared" si="1"/>
        <v>24006.3</v>
      </c>
      <c r="L11" s="19">
        <f t="shared" si="2"/>
        <v>48012.6</v>
      </c>
    </row>
    <row r="12" spans="1:12" ht="15.75">
      <c r="A12" s="7" t="s">
        <v>34</v>
      </c>
      <c r="B12" s="8">
        <v>24</v>
      </c>
      <c r="C12" s="9" t="s">
        <v>17</v>
      </c>
      <c r="D12" s="9" t="s">
        <v>18</v>
      </c>
      <c r="E12" s="5" t="s">
        <v>2</v>
      </c>
      <c r="F12" s="15">
        <v>1</v>
      </c>
      <c r="G12" s="15"/>
      <c r="H12" s="17"/>
      <c r="I12" s="18"/>
      <c r="J12" s="17"/>
      <c r="K12" s="18"/>
      <c r="L12" s="19"/>
    </row>
    <row r="13" spans="1:12" ht="15.75">
      <c r="A13" s="25" t="s">
        <v>53</v>
      </c>
      <c r="B13" s="26"/>
      <c r="C13" s="26"/>
      <c r="D13" s="26"/>
      <c r="E13" s="27"/>
      <c r="F13" s="21">
        <f>SUM(F3:F12)</f>
        <v>24</v>
      </c>
      <c r="G13" s="21">
        <f>SUM(G3:G12)</f>
        <v>21</v>
      </c>
      <c r="H13" s="20">
        <f>SUM(H3:H12)</f>
        <v>663562.94000000006</v>
      </c>
      <c r="I13" s="20">
        <f t="shared" ref="I13:K13" si="3">SUM(I3:I12)</f>
        <v>663562.94000000006</v>
      </c>
      <c r="J13" s="20">
        <f t="shared" si="3"/>
        <v>665921.53</v>
      </c>
      <c r="K13" s="20">
        <f t="shared" si="3"/>
        <v>665921.53</v>
      </c>
      <c r="L13" s="20">
        <f>SUM(L3:L12)</f>
        <v>1329484.4700000002</v>
      </c>
    </row>
    <row r="16" spans="1:12">
      <c r="A16" s="10" t="s">
        <v>27</v>
      </c>
    </row>
  </sheetData>
  <mergeCells count="11">
    <mergeCell ref="L1:L2"/>
    <mergeCell ref="A13:E13"/>
    <mergeCell ref="G1:G2"/>
    <mergeCell ref="H1:I1"/>
    <mergeCell ref="J1:K1"/>
    <mergeCell ref="A1:A2"/>
    <mergeCell ref="B1:B2"/>
    <mergeCell ref="C1:C2"/>
    <mergeCell ref="D1:D2"/>
    <mergeCell ref="E1:E2"/>
    <mergeCell ref="F1:F2"/>
  </mergeCells>
  <dataValidations count="1">
    <dataValidation type="whole" operator="greaterThanOrEqual" allowBlank="1" showInputMessage="1" showErrorMessage="1" sqref="F3:G12">
      <formula1>0</formula1>
    </dataValidation>
  </dataValidations>
  <pageMargins left="0.7" right="0.7" top="0.75" bottom="0.75" header="0.3" footer="0.3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xr:uid="{5C0F5AF9-438F-4031-9E61-59D8958E1029}">
          <x14:formula1>
            <xm:f>Аркуш1!$G$3:$G$4</xm:f>
          </x14:formula1>
          <xm:sqref>E3:E12</xm:sqref>
        </x14:dataValidation>
        <x14:dataValidation type="list" allowBlank="1" showInputMessage="1" showErrorMessage="1" xr:uid="{B3DA8B2E-5C59-432F-914E-E78E901B7D09}">
          <x14:formula1>
            <xm:f>Аркуш1!$C$3:$C$11</xm:f>
          </x14:formula1>
          <xm:sqref>C3:C12</xm:sqref>
        </x14:dataValidation>
        <x14:dataValidation type="list" allowBlank="1" showInputMessage="1" showErrorMessage="1" xr:uid="{FF9BC139-D218-4BF3-A5B8-199016EDBCC9}">
          <x14:formula1>
            <xm:f>Аркуш1!$E$3:$E$7</xm:f>
          </x14:formula1>
          <xm:sqref>D3:D12</xm:sqref>
        </x14:dataValidation>
        <x14:dataValidation type="list" showInputMessage="1" showErrorMessage="1" xr:uid="{6E7673C7-A00D-4504-A977-B6125B63CB3B}">
          <x14:formula1>
            <xm:f>Аркуш1!$A$3:$A$30</xm:f>
          </x14:formula1>
          <xm:sqref>B3:B12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2:M30"/>
  <sheetViews>
    <sheetView workbookViewId="0">
      <selection activeCell="D27" sqref="D27"/>
    </sheetView>
  </sheetViews>
  <sheetFormatPr defaultRowHeight="15"/>
  <cols>
    <col min="3" max="3" width="16.140625" customWidth="1"/>
    <col min="5" max="5" width="38.5703125" customWidth="1"/>
    <col min="7" max="7" width="20" customWidth="1"/>
    <col min="9" max="9" width="30.28515625" customWidth="1"/>
    <col min="11" max="11" width="30.28515625" customWidth="1"/>
    <col min="13" max="13" width="30.28515625" customWidth="1"/>
  </cols>
  <sheetData>
    <row r="2" spans="1:13">
      <c r="A2" t="s">
        <v>3</v>
      </c>
      <c r="C2" s="1" t="s">
        <v>4</v>
      </c>
      <c r="E2" t="s">
        <v>0</v>
      </c>
      <c r="G2" s="2" t="s">
        <v>21</v>
      </c>
      <c r="I2" s="3" t="s">
        <v>22</v>
      </c>
      <c r="K2" s="3" t="s">
        <v>23</v>
      </c>
      <c r="M2" s="3" t="s">
        <v>24</v>
      </c>
    </row>
    <row r="3" spans="1:13">
      <c r="A3">
        <v>1</v>
      </c>
      <c r="C3" s="1" t="s">
        <v>7</v>
      </c>
      <c r="E3" t="s">
        <v>12</v>
      </c>
      <c r="G3" t="s">
        <v>1</v>
      </c>
      <c r="I3" t="s">
        <v>1</v>
      </c>
      <c r="K3" t="s">
        <v>1</v>
      </c>
      <c r="M3" t="s">
        <v>1</v>
      </c>
    </row>
    <row r="4" spans="1:13">
      <c r="A4">
        <v>2</v>
      </c>
      <c r="C4" s="1" t="s">
        <v>8</v>
      </c>
      <c r="E4" t="s">
        <v>14</v>
      </c>
      <c r="G4" t="s">
        <v>2</v>
      </c>
      <c r="I4" t="s">
        <v>2</v>
      </c>
      <c r="K4" t="s">
        <v>2</v>
      </c>
      <c r="M4" t="s">
        <v>2</v>
      </c>
    </row>
    <row r="5" spans="1:13">
      <c r="A5">
        <v>3</v>
      </c>
      <c r="C5" s="1" t="s">
        <v>9</v>
      </c>
      <c r="E5" t="s">
        <v>16</v>
      </c>
    </row>
    <row r="6" spans="1:13">
      <c r="A6">
        <v>4</v>
      </c>
      <c r="C6" s="1" t="s">
        <v>10</v>
      </c>
      <c r="E6" t="s">
        <v>18</v>
      </c>
    </row>
    <row r="7" spans="1:13">
      <c r="A7">
        <v>5</v>
      </c>
      <c r="C7" s="1" t="s">
        <v>11</v>
      </c>
      <c r="E7" t="s">
        <v>20</v>
      </c>
    </row>
    <row r="8" spans="1:13">
      <c r="A8">
        <v>6</v>
      </c>
      <c r="C8" s="1" t="s">
        <v>13</v>
      </c>
    </row>
    <row r="9" spans="1:13">
      <c r="A9">
        <v>7</v>
      </c>
      <c r="C9" s="1" t="s">
        <v>15</v>
      </c>
    </row>
    <row r="10" spans="1:13">
      <c r="A10">
        <v>8</v>
      </c>
      <c r="C10" s="1" t="s">
        <v>17</v>
      </c>
    </row>
    <row r="11" spans="1:13">
      <c r="A11">
        <v>9</v>
      </c>
      <c r="C11" s="1" t="s">
        <v>19</v>
      </c>
    </row>
    <row r="12" spans="1:13">
      <c r="A12">
        <v>10</v>
      </c>
    </row>
    <row r="13" spans="1:13">
      <c r="A13">
        <v>11</v>
      </c>
    </row>
    <row r="14" spans="1:13">
      <c r="A14">
        <v>12</v>
      </c>
      <c r="C14" s="2"/>
    </row>
    <row r="15" spans="1:13">
      <c r="A15">
        <v>13</v>
      </c>
      <c r="C15" s="2"/>
    </row>
    <row r="16" spans="1:13">
      <c r="A16">
        <v>14</v>
      </c>
      <c r="C16" s="2"/>
    </row>
    <row r="17" spans="1:1">
      <c r="A17">
        <v>15</v>
      </c>
    </row>
    <row r="18" spans="1:1">
      <c r="A18">
        <v>16</v>
      </c>
    </row>
    <row r="19" spans="1:1">
      <c r="A19">
        <v>17</v>
      </c>
    </row>
    <row r="20" spans="1:1">
      <c r="A20">
        <v>18</v>
      </c>
    </row>
    <row r="21" spans="1:1">
      <c r="A21">
        <v>19</v>
      </c>
    </row>
    <row r="22" spans="1:1">
      <c r="A22">
        <v>20</v>
      </c>
    </row>
    <row r="23" spans="1:1">
      <c r="A23">
        <v>21</v>
      </c>
    </row>
    <row r="24" spans="1:1">
      <c r="A24">
        <v>22</v>
      </c>
    </row>
    <row r="25" spans="1:1">
      <c r="A25">
        <v>23</v>
      </c>
    </row>
    <row r="26" spans="1:1">
      <c r="A26">
        <v>24</v>
      </c>
    </row>
    <row r="27" spans="1:1">
      <c r="A27">
        <v>25</v>
      </c>
    </row>
    <row r="28" spans="1:1">
      <c r="A28">
        <v>26</v>
      </c>
    </row>
    <row r="29" spans="1:1">
      <c r="A29">
        <v>27</v>
      </c>
    </row>
    <row r="30" spans="1:1">
      <c r="A30" s="1" t="s">
        <v>25</v>
      </c>
    </row>
  </sheetData>
  <pageMargins left="0.7" right="0.7" top="0.75" bottom="0.75" header="0.3" footer="0.3"/>
  <tableParts count="7">
    <tablePart r:id="rId1"/>
    <tablePart r:id="rId2"/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2025</vt:lpstr>
      <vt:lpstr>2026</vt:lpstr>
      <vt:lpstr>Аркуш1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Стрикун Марина Володимирівна</dc:creator>
  <cp:lastModifiedBy>пк</cp:lastModifiedBy>
  <cp:lastPrinted>2026-02-18T11:43:02Z</cp:lastPrinted>
  <dcterms:created xsi:type="dcterms:W3CDTF">2015-06-05T18:17:20Z</dcterms:created>
  <dcterms:modified xsi:type="dcterms:W3CDTF">2026-03-09T12:25:28Z</dcterms:modified>
</cp:coreProperties>
</file>