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 activeTab="4"/>
  </bookViews>
  <sheets>
    <sheet name="2022" sheetId="1" r:id="rId1"/>
    <sheet name="2023" sheetId="4" r:id="rId2"/>
    <sheet name="2024" sheetId="5" r:id="rId3"/>
    <sheet name="2025" sheetId="6" r:id="rId4"/>
    <sheet name="2026" sheetId="7" r:id="rId5"/>
  </sheets>
  <definedNames>
    <definedName name="_xlnm._FilterDatabase" localSheetId="2" hidden="1">'2024'!$A$6:$T$29</definedName>
    <definedName name="_xlnm.Print_Area" localSheetId="0">'2022'!$A$1:$E$47</definedName>
  </definedNames>
  <calcPr calcId="144525"/>
</workbook>
</file>

<file path=xl/calcChain.xml><?xml version="1.0" encoding="utf-8"?>
<calcChain xmlns="http://schemas.openxmlformats.org/spreadsheetml/2006/main">
  <c r="E8" i="7" l="1"/>
  <c r="D8" i="7"/>
  <c r="D20" i="6" l="1"/>
  <c r="C16" i="6"/>
  <c r="C20" i="6" l="1"/>
  <c r="E29" i="5" l="1"/>
  <c r="D29" i="5"/>
  <c r="D27" i="5"/>
  <c r="D26" i="5"/>
  <c r="D24" i="5"/>
  <c r="E21" i="5"/>
  <c r="E28" i="5" s="1"/>
  <c r="D21" i="5"/>
  <c r="E20" i="5"/>
  <c r="D17" i="5"/>
  <c r="D16" i="5"/>
  <c r="D15" i="5"/>
  <c r="D14" i="5"/>
  <c r="D12" i="5"/>
  <c r="D9" i="5"/>
  <c r="D54" i="4"/>
  <c r="C54" i="4"/>
  <c r="D49" i="4"/>
  <c r="C49" i="4"/>
  <c r="C52" i="4" s="1"/>
  <c r="C47" i="4"/>
  <c r="C46" i="4"/>
  <c r="C45" i="4"/>
  <c r="D44" i="4"/>
  <c r="C44" i="4"/>
  <c r="C43" i="4"/>
  <c r="D42" i="4"/>
  <c r="C42" i="4"/>
  <c r="C41" i="4"/>
  <c r="C40" i="4"/>
  <c r="C39" i="4"/>
  <c r="C38" i="4"/>
  <c r="C37" i="4"/>
  <c r="C35" i="4"/>
  <c r="C34" i="4"/>
  <c r="C33" i="4"/>
  <c r="C32" i="4"/>
  <c r="C31" i="4"/>
  <c r="C30" i="4"/>
  <c r="C29" i="4"/>
  <c r="C28" i="4"/>
  <c r="D26" i="4"/>
  <c r="C26" i="4"/>
  <c r="C24" i="4"/>
  <c r="D22" i="4"/>
  <c r="C22" i="4"/>
  <c r="D21" i="4"/>
  <c r="C21" i="4"/>
  <c r="D20" i="4"/>
  <c r="C20" i="4"/>
  <c r="C18" i="4"/>
  <c r="D17" i="4"/>
  <c r="C17" i="4"/>
  <c r="C16" i="4"/>
  <c r="C15" i="4"/>
  <c r="C14" i="4"/>
  <c r="D12" i="4"/>
  <c r="C12" i="4"/>
  <c r="C11" i="4"/>
  <c r="C8" i="4"/>
  <c r="B45" i="1"/>
  <c r="C45" i="1"/>
  <c r="D20" i="5" l="1"/>
  <c r="D28" i="5"/>
  <c r="D52" i="4"/>
  <c r="D27" i="4"/>
  <c r="C48" i="4"/>
  <c r="D48" i="4"/>
  <c r="C27" i="4"/>
  <c r="C55" i="4" l="1"/>
  <c r="D55" i="4"/>
</calcChain>
</file>

<file path=xl/sharedStrings.xml><?xml version="1.0" encoding="utf-8"?>
<sst xmlns="http://schemas.openxmlformats.org/spreadsheetml/2006/main" count="192" uniqueCount="141">
  <si>
    <t>Заклад дошкільної освіти № 41,вул. Деміївська, 35-А</t>
  </si>
  <si>
    <t>Заклад дошкільної освіти № 61,вул. Володимирська,76</t>
  </si>
  <si>
    <t>Заклад дошкільної освіти № 158,вул. Нікольсько-Ботанічна, 7/9</t>
  </si>
  <si>
    <t>Заклад дошкільної освіти № 182,вул. Академіка Заболотного, 138-А</t>
  </si>
  <si>
    <t>Заклад дошкільної освіти № 198,вул. Васильківська, 10</t>
  </si>
  <si>
    <t>Заклад дошкільної освіти № 262,вул. Жилянська, 84</t>
  </si>
  <si>
    <t>Заклад дошкільної освіти № 305,вул. Ліснича, 3</t>
  </si>
  <si>
    <t>Заклад дошкільної освіти № 312,просп. Науки, 42/1  корп.2</t>
  </si>
  <si>
    <t>Заклад дошкільної освіти № 440,пров. Василя Жуковського, 9</t>
  </si>
  <si>
    <t>Заклад дошкільної освіти № 513,просп. Академіка Глушкова, 20</t>
  </si>
  <si>
    <t>Заклад дошкільної освіти № 640,вул. Маршала Якубовського, 1</t>
  </si>
  <si>
    <t>Заклад дошкільної освіти № 641,вул. Маршала Якубовського, 1-А</t>
  </si>
  <si>
    <t>Заклад дошкільної освіти № 642,вул. Маршала Якубовського, 1-Б</t>
  </si>
  <si>
    <t>Заклад дошкільної освіти № 659,пров. Сільськогосподарський, 4</t>
  </si>
  <si>
    <t>Заклад дошкільної освіти № 726,вул. Теремківська, 9</t>
  </si>
  <si>
    <t>Навчально-виховний комплекс "дошкільний навчальний заклад - загальноосвітній навчальний заклад "Барвінок" ,вул.Академія Глушкова, 55-А</t>
  </si>
  <si>
    <t>Навчально-виховний комплекс "дошкільний навчальний заклад - загальноосвітній навчальний заклад "Ромашка" ,вул. Теремківська, 10</t>
  </si>
  <si>
    <t>Спеціалізована школа І-ІІІ ступенів з поглибленим вивченням англійської мови  № 15 міста  Києва, вул. Васильківська, 12-А</t>
  </si>
  <si>
    <t>Ліцей податкової та рекламної справи № 21 міста Києва,вул. Саксаганського, 64</t>
  </si>
  <si>
    <t>Медична гімназія № 33 міста Києва,вул. Володимирська, 79-Б</t>
  </si>
  <si>
    <t>Еколого-природничий ліцей № 116 міста Києва,пров. Сільськогосподарський, 2</t>
  </si>
  <si>
    <t>Школа І-ІІІ ступенів № 132 міста Києва,просп. Академіка Глушкова, 28</t>
  </si>
  <si>
    <t>Школа І-ІІІ ступенів № 150 міста Києва,Пирогівський шлях, 148</t>
  </si>
  <si>
    <t>Гімназія № 179 міста Києва,просп. Голосіївський, 120-В</t>
  </si>
  <si>
    <t>Спеціалізована школа І-ІІІ ступенів з поглибленим вивченням іноземних мов № 220 міста Києва,вул. Маршала Якубовського, 7-Г</t>
  </si>
  <si>
    <t>Школа І-ІІІ ступенів № 236 міста Києва,вул. Академіка Заболотного, 144</t>
  </si>
  <si>
    <t>Ліцей "Голосіївський" № 241 міста Києва,вул. Голосіївська, 12</t>
  </si>
  <si>
    <t>Спеціалізована школа І-ІІІ ступенів з поглибленим вивченням української мови та літератури № 260 міста Києва,вул. Маршала Якубовського, 7-Б</t>
  </si>
  <si>
    <t>Спеціалізована школа І-ІІІ ступенів з поглибленим вивченням української мови та літератури № 273 міста Києва,вул. Набережно-Корчуватська, 94-А</t>
  </si>
  <si>
    <t>Школа І-ІІІ ступенів № 319 імені Валерія Лобановського міста Києва,просп. Валерія Лобановського, 146-148</t>
  </si>
  <si>
    <t xml:space="preserve">Навчально-виховний комплекс "дошкільний навчальний заклад - загальноосвітній навчальний заклад "Славута" </t>
  </si>
  <si>
    <t>Дитячо-юнацької музичної вокально-хореографічної студії Світонок,вул. Володимирська, 71</t>
  </si>
  <si>
    <t>Назва  об'єкту, адреса, де виконано роботи з приведення споруд цивільного захисту в належний стан</t>
  </si>
  <si>
    <t>Вартість робіт за договором</t>
  </si>
  <si>
    <t>тис.грн.</t>
  </si>
  <si>
    <t>Оплачено за виконані роботи</t>
  </si>
  <si>
    <t>Заклад дошкільної освіти № 739,вул. Володимирська, 77</t>
  </si>
  <si>
    <t>Галузь</t>
  </si>
  <si>
    <t>Код програмної класифікації видатків</t>
  </si>
  <si>
    <t>Назва закладу /кількість</t>
  </si>
  <si>
    <t>в тому числі</t>
  </si>
  <si>
    <t>Освіта</t>
  </si>
  <si>
    <t>Заклад дошкільної освіти № 24</t>
  </si>
  <si>
    <t>Заклад дошкільної освіти № 32</t>
  </si>
  <si>
    <t>Заклад дошкільної освіти № 61</t>
  </si>
  <si>
    <t>Заклад дошкільної освіти № 106</t>
  </si>
  <si>
    <t>Заклад дошкільної освіти № 129</t>
  </si>
  <si>
    <t>Заклад дошкільної освіти № 131</t>
  </si>
  <si>
    <t>Заклад дошкільної освіти № 150</t>
  </si>
  <si>
    <t>Заклад дошкільної освіти № 182</t>
  </si>
  <si>
    <t>Заклад дошкільної освіти № 196</t>
  </si>
  <si>
    <t>Заклад дошкільної освіти № 262</t>
  </si>
  <si>
    <t>Заклад дошкільної освіти № 312</t>
  </si>
  <si>
    <t>Заклад дошкільної освіти № 328</t>
  </si>
  <si>
    <t>Заклад дошкільної освіти № 372</t>
  </si>
  <si>
    <t>Заклад дошкільної освіти № 440</t>
  </si>
  <si>
    <t>Заклад дошкільної освіти № 513</t>
  </si>
  <si>
    <t>Заклад дошкільної освіти № 596</t>
  </si>
  <si>
    <t>Заклад дошкільної освіти № 642</t>
  </si>
  <si>
    <t>Заклад дошкільної освіти № 643</t>
  </si>
  <si>
    <t>Заклад дошкільної освіти № 659</t>
  </si>
  <si>
    <t>Заклад дошкільної освіти № 725</t>
  </si>
  <si>
    <t>Заклад дошкільної освіти № 739</t>
  </si>
  <si>
    <t>Заклад дошкільної освіти № 764</t>
  </si>
  <si>
    <t>Заклад дошкільної освіти № 798</t>
  </si>
  <si>
    <t>Разом по КБП 4011010</t>
  </si>
  <si>
    <t>Спеціалізована школа І-ІІІ ступенів з поглибленим вивченням англійської мови № 15 міста Києва</t>
  </si>
  <si>
    <t>Ліцей податкової та рекламної справи № 21 міста Києва</t>
  </si>
  <si>
    <t>Школа І-ІІІ ступенів № 36 імені С.П. Корольова міста Києва</t>
  </si>
  <si>
    <t>Школа І-ІІІ ступенів № 37 міста Києва</t>
  </si>
  <si>
    <t>Гімназія № 59 імені О.М. Бойченка міста Києва</t>
  </si>
  <si>
    <t>Спеціалізована школа І-ІІІ ступенів з поглибленим вивченням англійської мови № 85 міста Києва</t>
  </si>
  <si>
    <t>Спеціалізована школа І-ІІІ ступенів з поглибленим вивченням іноземних мов № 112 імені Т. Шевченка міста Києва</t>
  </si>
  <si>
    <t>Школа І-ІІІ ступенів № 122 міста Києва</t>
  </si>
  <si>
    <t>Еколого-природничий ліцей №116</t>
  </si>
  <si>
    <t>Школа І-ІІІ ступенів № 132 міста Києва</t>
  </si>
  <si>
    <t>Школа І-ІІІ ступенів № 151 міста Києва</t>
  </si>
  <si>
    <t>Спеціалізована школа І-ІІІ ступенів з поглибленим вивченням іноземних мов № 220 міста Києва</t>
  </si>
  <si>
    <t>Ліцей № 227 імені М.М. Громова міста Києва</t>
  </si>
  <si>
    <t>Школа І-ІІІ ступенів № 236 міста Києва</t>
  </si>
  <si>
    <t>Ліцей "Голосіївський" № 241 міста Києва</t>
  </si>
  <si>
    <t>Спеціалізована школа І-ІІІ ступенів з поглибленим вивченням української мови та літератури № 260 міста Києва</t>
  </si>
  <si>
    <t>Спеціалізована школа І-ІІІ ступенів з поглибленим вивченням французької мови № 269 міста Києва</t>
  </si>
  <si>
    <t>Спеціалізована школа І-ІІІ ступенів з поглибленим вивченням української мови та літератури № 273 міста Києва</t>
  </si>
  <si>
    <t>Школа І-ІІІ ступенів № 286 міста Києва</t>
  </si>
  <si>
    <t>Школа І-ІІІ ступенів № 319 імені Валерія Лобановського міста Києва</t>
  </si>
  <si>
    <t>Разом по КБП 4011021</t>
  </si>
  <si>
    <t xml:space="preserve">Спеціальна школа-інтернат I-II ступенів № 7 </t>
  </si>
  <si>
    <t xml:space="preserve">Спеціальна школа-інтернат I-III ступенів № 9 </t>
  </si>
  <si>
    <t>Спеціальна школа-інтернат I-III ступенів № 11</t>
  </si>
  <si>
    <t>Разом по КБП 4011022</t>
  </si>
  <si>
    <t>Дитячо-юнацька музична вокально-хореографічна студія «Світанок»</t>
  </si>
  <si>
    <t>Разом по КБП 4011070</t>
  </si>
  <si>
    <t>ВСЬОГО по Розпоряднику</t>
  </si>
  <si>
    <t>Обсяг видатків на поточний  ремонт найпростіших укриттів та захисних споруд цивільного захисту  (всього)</t>
  </si>
  <si>
    <t>Планові призначення загальний фонд 2023 рік</t>
  </si>
  <si>
    <t>Касові видатки загальний фонд 2023 рік</t>
  </si>
  <si>
    <t xml:space="preserve">Загальний фонд/спеціальний фонд (бюджет розвитку) </t>
  </si>
  <si>
    <t xml:space="preserve">Назва закладу </t>
  </si>
  <si>
    <t>Заклад дошкільної освіти № 153</t>
  </si>
  <si>
    <t>Заклад дошкільної освіти № 221</t>
  </si>
  <si>
    <t>Заклад дошкільної освіти № 389</t>
  </si>
  <si>
    <t>Заклад дошкільної освіти № 640</t>
  </si>
  <si>
    <t>Заклад дошкільної освіти № 157</t>
  </si>
  <si>
    <t>Школа І-ІІІ ступенів №36 імені С.П.Корольова міста Києва</t>
  </si>
  <si>
    <t xml:space="preserve">Школа І-ІІІ ступенів  №37 </t>
  </si>
  <si>
    <t>Ліцей №116  міста Києва</t>
  </si>
  <si>
    <t xml:space="preserve">Школа І-ІІІ ступенів № 132 міста Києва </t>
  </si>
  <si>
    <t xml:space="preserve">Ліцей № 151 міста Києва </t>
  </si>
  <si>
    <t xml:space="preserve">Ліцей  № 286 міста Києва </t>
  </si>
  <si>
    <t>Планові призначення загальний фонд 2024 рік</t>
  </si>
  <si>
    <t>Касові видатки загальний фонд 2024 рік</t>
  </si>
  <si>
    <t>Інформація щодо виконання видатків на поточний та капітальний ремонт найпростіших укриттів та захисних споруд цивільного захисту закладів освіти  у 2024 році</t>
  </si>
  <si>
    <t xml:space="preserve">Вид  робіт
(капітальний ремонт, поточний рем онт, нове будівництво тощо) </t>
  </si>
  <si>
    <t>Заклад дошкільної освіти № 182 м.Києва, вулиця Заболотного Академіка,138-А</t>
  </si>
  <si>
    <t xml:space="preserve">Поточний ремонт найпростіших укриттів </t>
  </si>
  <si>
    <t xml:space="preserve">Заклад дошкільної освіти № 659 м. Києва, провулок Сільськогосподарський,2 </t>
  </si>
  <si>
    <t>Ліцей № 286 м. Києва, вулиця Заболотного Академіка,6-А</t>
  </si>
  <si>
    <t>Школа І-ІІІ ступенів № 36 м.Києва, вулиця Стельмаха,9</t>
  </si>
  <si>
    <t>Заклад  дошкільної освіти № 764 міста Києва, вулиця Аньоновича,168</t>
  </si>
  <si>
    <t>Заклад  дошкільної освіти № 798 міста Києва, вулиця Заболотного, 70-А</t>
  </si>
  <si>
    <t>Заклад дошкільної освіти (дитячий садок) компенсуючого типу № 61 міста Києва, вулиця Володимирська, 76</t>
  </si>
  <si>
    <t>Заклад дошкільної освіти  (дитячий садок) № 739 міста Києва, вулиця Володимирська 77</t>
  </si>
  <si>
    <t>Планові призначення загальний фонд 2025 рік</t>
  </si>
  <si>
    <t>Касові видатки загальний фонд 2025 рік</t>
  </si>
  <si>
    <t>Планові призначення загальний фонд 2026 рік</t>
  </si>
  <si>
    <t>Касові видатки загальний фонд 2026 рік</t>
  </si>
  <si>
    <t>Поточний ремонт</t>
  </si>
  <si>
    <t>ВСЬОГО</t>
  </si>
  <si>
    <t>Заклад дошкільної освіти № 596 за адресою: вулиця Новопирогівська, 31 Голосіївського району міста Києва</t>
  </si>
  <si>
    <t>Ліцеї "Голосіївській" № 241 за адресою: вулиця Голосіївська,12 Голосіївського району міста Києва</t>
  </si>
  <si>
    <t xml:space="preserve">   </t>
  </si>
  <si>
    <t xml:space="preserve">    </t>
  </si>
  <si>
    <t>Додаток 2</t>
  </si>
  <si>
    <t>Додаток 3</t>
  </si>
  <si>
    <t>Додаток 4</t>
  </si>
  <si>
    <t>Додаток 5</t>
  </si>
  <si>
    <t>Інформація щодо виконання видатків на поточний та капітальний ремонт найпростіших укриттів та захисних споруд цивільного захисту закладів освіти  у 2022 році</t>
  </si>
  <si>
    <t>Інформація щодо виконання видатків на поточний та капітальний ремонт найпростіших укриттів та захисних споруд цивільного захисту закладів освіти  у 2023 році</t>
  </si>
  <si>
    <t>Інформація щодо виконання видатків на поточний та капітальний ремонт найпростіших укриттів та захисних споруд цивільного захисту закладів освіти  у 2025 році</t>
  </si>
  <si>
    <t>Інформація щодо виконання видатків на поточний та капітальний ремонт найпростіших укриттів та захисних споруд цивільного захисту закладів освіти 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</si>
</sst>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00"/>
    <numFmt numFmtId="166" formatCode="#,##0.0"/>
  </numFmts>
  <fonts count="28"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&quot;Times New Roman&quot;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7CAAC"/>
        <bgColor rgb="FFF7CAA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7">
    <xf numFmtId="0" fontId="0" fillId="0" borderId="0"/>
    <xf numFmtId="0" fontId="6" fillId="0" borderId="0" applyAlignment="0"/>
    <xf numFmtId="0" fontId="6" fillId="0" borderId="0"/>
    <xf numFmtId="0" fontId="8" fillId="0" borderId="0"/>
    <xf numFmtId="0" fontId="9" fillId="0" borderId="0"/>
    <xf numFmtId="0" fontId="1" fillId="0" borderId="0"/>
    <xf numFmtId="164" fontId="25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7" fillId="0" borderId="1" xfId="3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2" fillId="0" borderId="1" xfId="3" applyFont="1" applyFill="1" applyBorder="1" applyAlignment="1">
      <alignment vertical="center" wrapText="1"/>
    </xf>
    <xf numFmtId="165" fontId="2" fillId="0" borderId="0" xfId="0" applyNumberFormat="1" applyFont="1"/>
    <xf numFmtId="0" fontId="10" fillId="0" borderId="0" xfId="4" applyFont="1" applyAlignment="1">
      <alignment horizontal="center"/>
    </xf>
    <xf numFmtId="0" fontId="9" fillId="0" borderId="0" xfId="4"/>
    <xf numFmtId="0" fontId="10" fillId="0" borderId="0" xfId="4" applyFont="1"/>
    <xf numFmtId="3" fontId="10" fillId="0" borderId="0" xfId="4" applyNumberFormat="1" applyFont="1"/>
    <xf numFmtId="0" fontId="2" fillId="0" borderId="0" xfId="5" applyFont="1" applyAlignment="1">
      <alignment horizontal="center"/>
    </xf>
    <xf numFmtId="0" fontId="19" fillId="0" borderId="0" xfId="5" applyFont="1" applyAlignment="1">
      <alignment horizontal="center"/>
    </xf>
    <xf numFmtId="0" fontId="2" fillId="0" borderId="10" xfId="5" applyFont="1" applyBorder="1"/>
    <xf numFmtId="0" fontId="1" fillId="0" borderId="0" xfId="5"/>
    <xf numFmtId="0" fontId="2" fillId="0" borderId="10" xfId="5" applyFont="1" applyBorder="1" applyAlignment="1">
      <alignment horizontal="center" vertical="center" wrapText="1"/>
    </xf>
    <xf numFmtId="0" fontId="2" fillId="3" borderId="5" xfId="5" applyFont="1" applyFill="1" applyBorder="1" applyAlignment="1">
      <alignment horizontal="center" vertical="center" wrapText="1"/>
    </xf>
    <xf numFmtId="3" fontId="2" fillId="3" borderId="12" xfId="5" applyNumberFormat="1" applyFont="1" applyFill="1" applyBorder="1" applyAlignment="1">
      <alignment horizontal="center" vertical="center"/>
    </xf>
    <xf numFmtId="3" fontId="2" fillId="3" borderId="5" xfId="5" applyNumberFormat="1" applyFont="1" applyFill="1" applyBorder="1" applyAlignment="1">
      <alignment horizontal="center" vertical="center"/>
    </xf>
    <xf numFmtId="0" fontId="19" fillId="3" borderId="5" xfId="5" applyFont="1" applyFill="1" applyBorder="1" applyAlignment="1">
      <alignment horizontal="center" vertical="center" wrapText="1"/>
    </xf>
    <xf numFmtId="0" fontId="19" fillId="4" borderId="16" xfId="5" applyFont="1" applyFill="1" applyBorder="1" applyAlignment="1">
      <alignment horizontal="center" vertical="center" wrapText="1"/>
    </xf>
    <xf numFmtId="0" fontId="2" fillId="4" borderId="16" xfId="5" applyFont="1" applyFill="1" applyBorder="1" applyAlignment="1">
      <alignment horizontal="center" vertical="center" wrapText="1"/>
    </xf>
    <xf numFmtId="3" fontId="2" fillId="4" borderId="16" xfId="5" applyNumberFormat="1" applyFont="1" applyFill="1" applyBorder="1" applyAlignment="1">
      <alignment horizontal="center" vertical="center"/>
    </xf>
    <xf numFmtId="0" fontId="19" fillId="0" borderId="10" xfId="5" applyFont="1" applyBorder="1"/>
    <xf numFmtId="0" fontId="2" fillId="0" borderId="10" xfId="5" applyFont="1" applyBorder="1" applyAlignment="1">
      <alignment wrapText="1"/>
    </xf>
    <xf numFmtId="0" fontId="2" fillId="2" borderId="10" xfId="5" applyFont="1" applyFill="1" applyBorder="1" applyAlignment="1">
      <alignment vertical="center" wrapText="1"/>
    </xf>
    <xf numFmtId="4" fontId="2" fillId="2" borderId="10" xfId="5" applyNumberFormat="1" applyFont="1" applyFill="1" applyBorder="1" applyAlignment="1">
      <alignment vertical="center" wrapText="1"/>
    </xf>
    <xf numFmtId="0" fontId="2" fillId="0" borderId="10" xfId="5" applyFont="1" applyBorder="1" applyAlignment="1">
      <alignment vertical="center" wrapText="1"/>
    </xf>
    <xf numFmtId="0" fontId="22" fillId="0" borderId="10" xfId="5" applyFont="1" applyBorder="1" applyAlignment="1">
      <alignment wrapText="1"/>
    </xf>
    <xf numFmtId="0" fontId="1" fillId="0" borderId="0" xfId="5" applyAlignment="1"/>
    <xf numFmtId="166" fontId="2" fillId="0" borderId="10" xfId="5" applyNumberFormat="1" applyFont="1" applyBorder="1" applyAlignment="1">
      <alignment horizontal="center" vertical="center"/>
    </xf>
    <xf numFmtId="166" fontId="2" fillId="2" borderId="6" xfId="5" applyNumberFormat="1" applyFont="1" applyFill="1" applyBorder="1" applyAlignment="1">
      <alignment horizontal="center" vertical="center" wrapText="1"/>
    </xf>
    <xf numFmtId="166" fontId="2" fillId="3" borderId="12" xfId="5" applyNumberFormat="1" applyFont="1" applyFill="1" applyBorder="1" applyAlignment="1">
      <alignment horizontal="center" vertical="center"/>
    </xf>
    <xf numFmtId="166" fontId="2" fillId="3" borderId="5" xfId="5" applyNumberFormat="1" applyFont="1" applyFill="1" applyBorder="1" applyAlignment="1">
      <alignment horizontal="center" vertical="center"/>
    </xf>
    <xf numFmtId="166" fontId="22" fillId="0" borderId="10" xfId="5" applyNumberFormat="1" applyFont="1" applyBorder="1" applyAlignment="1">
      <alignment horizontal="center" vertical="center"/>
    </xf>
    <xf numFmtId="0" fontId="10" fillId="0" borderId="0" xfId="4" applyFont="1" applyFill="1" applyAlignment="1">
      <alignment horizontal="center"/>
    </xf>
    <xf numFmtId="0" fontId="12" fillId="0" borderId="5" xfId="4" applyFont="1" applyFill="1" applyBorder="1" applyAlignment="1">
      <alignment horizontal="center" vertical="center" wrapText="1"/>
    </xf>
    <xf numFmtId="0" fontId="12" fillId="0" borderId="7" xfId="4" applyFont="1" applyFill="1" applyBorder="1" applyAlignment="1">
      <alignment horizontal="center" vertical="center" wrapText="1"/>
    </xf>
    <xf numFmtId="0" fontId="12" fillId="0" borderId="9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10" xfId="4" applyFont="1" applyFill="1" applyBorder="1" applyAlignment="1">
      <alignment horizontal="center" vertical="center" wrapText="1"/>
    </xf>
    <xf numFmtId="0" fontId="14" fillId="0" borderId="10" xfId="4" applyFont="1" applyFill="1" applyBorder="1" applyAlignment="1">
      <alignment horizontal="center" vertical="center"/>
    </xf>
    <xf numFmtId="0" fontId="15" fillId="0" borderId="10" xfId="4" applyFont="1" applyFill="1" applyBorder="1" applyAlignment="1">
      <alignment horizontal="center"/>
    </xf>
    <xf numFmtId="3" fontId="15" fillId="0" borderId="11" xfId="4" applyNumberFormat="1" applyFont="1" applyFill="1" applyBorder="1" applyAlignment="1">
      <alignment horizontal="center"/>
    </xf>
    <xf numFmtId="0" fontId="15" fillId="0" borderId="11" xfId="4" applyFont="1" applyFill="1" applyBorder="1" applyAlignment="1">
      <alignment horizontal="center"/>
    </xf>
    <xf numFmtId="0" fontId="17" fillId="0" borderId="11" xfId="4" applyFont="1" applyFill="1" applyBorder="1" applyAlignment="1">
      <alignment horizontal="center"/>
    </xf>
    <xf numFmtId="3" fontId="14" fillId="0" borderId="11" xfId="4" applyNumberFormat="1" applyFont="1" applyFill="1" applyBorder="1" applyAlignment="1">
      <alignment horizontal="center" vertical="center"/>
    </xf>
    <xf numFmtId="3" fontId="15" fillId="0" borderId="11" xfId="4" applyNumberFormat="1" applyFont="1" applyFill="1" applyBorder="1" applyAlignment="1">
      <alignment horizontal="center" vertical="center"/>
    </xf>
    <xf numFmtId="3" fontId="20" fillId="0" borderId="11" xfId="4" applyNumberFormat="1" applyFont="1" applyFill="1" applyBorder="1" applyAlignment="1">
      <alignment horizontal="center" vertical="center"/>
    </xf>
    <xf numFmtId="3" fontId="19" fillId="0" borderId="11" xfId="4" applyNumberFormat="1" applyFont="1" applyFill="1" applyBorder="1" applyAlignment="1">
      <alignment horizontal="center" vertical="center"/>
    </xf>
    <xf numFmtId="0" fontId="12" fillId="0" borderId="10" xfId="4" applyFont="1" applyFill="1" applyBorder="1" applyAlignment="1">
      <alignment horizontal="center"/>
    </xf>
    <xf numFmtId="0" fontId="14" fillId="0" borderId="11" xfId="4" applyFont="1" applyFill="1" applyBorder="1" applyAlignment="1">
      <alignment horizontal="center"/>
    </xf>
    <xf numFmtId="3" fontId="12" fillId="0" borderId="10" xfId="4" applyNumberFormat="1" applyFont="1" applyFill="1" applyBorder="1" applyAlignment="1">
      <alignment horizontal="center" vertical="center"/>
    </xf>
    <xf numFmtId="0" fontId="18" fillId="0" borderId="10" xfId="4" applyFont="1" applyFill="1" applyBorder="1" applyAlignment="1">
      <alignment horizontal="left" vertical="center" wrapText="1"/>
    </xf>
    <xf numFmtId="3" fontId="15" fillId="0" borderId="10" xfId="4" applyNumberFormat="1" applyFont="1" applyFill="1" applyBorder="1" applyAlignment="1">
      <alignment horizontal="center" vertical="center"/>
    </xf>
    <xf numFmtId="3" fontId="15" fillId="0" borderId="10" xfId="4" applyNumberFormat="1" applyFont="1" applyFill="1" applyBorder="1" applyAlignment="1">
      <alignment horizontal="center"/>
    </xf>
    <xf numFmtId="3" fontId="14" fillId="0" borderId="11" xfId="4" applyNumberFormat="1" applyFont="1" applyFill="1" applyBorder="1" applyAlignment="1">
      <alignment horizontal="center"/>
    </xf>
    <xf numFmtId="3" fontId="12" fillId="0" borderId="10" xfId="4" applyNumberFormat="1" applyFont="1" applyFill="1" applyBorder="1" applyAlignment="1">
      <alignment horizontal="center"/>
    </xf>
    <xf numFmtId="0" fontId="14" fillId="0" borderId="11" xfId="4" applyFont="1" applyFill="1" applyBorder="1" applyAlignment="1">
      <alignment horizontal="center" wrapText="1"/>
    </xf>
    <xf numFmtId="0" fontId="9" fillId="0" borderId="0" xfId="4" applyFill="1"/>
    <xf numFmtId="0" fontId="2" fillId="0" borderId="11" xfId="5" applyFont="1" applyFill="1" applyBorder="1" applyAlignment="1">
      <alignment horizontal="center" vertical="center" wrapText="1"/>
    </xf>
    <xf numFmtId="0" fontId="2" fillId="0" borderId="10" xfId="5" applyFont="1" applyFill="1" applyBorder="1" applyAlignment="1">
      <alignment horizontal="center" vertical="center" wrapText="1"/>
    </xf>
    <xf numFmtId="0" fontId="16" fillId="0" borderId="5" xfId="4" applyFont="1" applyFill="1" applyBorder="1" applyAlignment="1">
      <alignment horizontal="center" wrapText="1"/>
    </xf>
    <xf numFmtId="0" fontId="16" fillId="0" borderId="10" xfId="4" applyFont="1" applyFill="1" applyBorder="1" applyAlignment="1">
      <alignment horizontal="center" wrapText="1"/>
    </xf>
    <xf numFmtId="0" fontId="16" fillId="0" borderId="11" xfId="4" applyFont="1" applyFill="1" applyBorder="1" applyAlignment="1">
      <alignment horizontal="center" wrapText="1"/>
    </xf>
    <xf numFmtId="0" fontId="16" fillId="0" borderId="9" xfId="4" applyFont="1" applyFill="1" applyBorder="1" applyAlignment="1">
      <alignment horizontal="center" wrapText="1"/>
    </xf>
    <xf numFmtId="0" fontId="16" fillId="0" borderId="0" xfId="4" applyFont="1" applyFill="1" applyAlignment="1">
      <alignment horizontal="center" wrapText="1"/>
    </xf>
    <xf numFmtId="0" fontId="10" fillId="0" borderId="0" xfId="4" applyFont="1" applyFill="1" applyAlignment="1">
      <alignment horizontal="center" wrapText="1"/>
    </xf>
    <xf numFmtId="0" fontId="19" fillId="0" borderId="1" xfId="0" applyFont="1" applyBorder="1" applyAlignment="1">
      <alignment wrapText="1"/>
    </xf>
    <xf numFmtId="164" fontId="2" fillId="0" borderId="1" xfId="6" applyFont="1" applyBorder="1" applyAlignment="1">
      <alignment horizontal="center" wrapText="1"/>
    </xf>
    <xf numFmtId="164" fontId="3" fillId="0" borderId="1" xfId="6" applyFont="1" applyBorder="1"/>
    <xf numFmtId="0" fontId="26" fillId="0" borderId="1" xfId="0" applyFont="1" applyBorder="1"/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5" xfId="4" applyFont="1" applyFill="1" applyBorder="1" applyAlignment="1">
      <alignment horizontal="center" vertical="center" wrapText="1"/>
    </xf>
    <xf numFmtId="0" fontId="13" fillId="0" borderId="9" xfId="4" applyFont="1" applyFill="1" applyBorder="1"/>
    <xf numFmtId="0" fontId="13" fillId="0" borderId="11" xfId="4" applyFont="1" applyFill="1" applyBorder="1"/>
    <xf numFmtId="0" fontId="12" fillId="0" borderId="6" xfId="4" applyFont="1" applyFill="1" applyBorder="1" applyAlignment="1">
      <alignment horizontal="center" vertical="center" wrapText="1"/>
    </xf>
    <xf numFmtId="0" fontId="12" fillId="0" borderId="8" xfId="4" applyFont="1" applyFill="1" applyBorder="1" applyAlignment="1">
      <alignment horizontal="center" vertical="center" wrapText="1"/>
    </xf>
    <xf numFmtId="0" fontId="11" fillId="0" borderId="0" xfId="4" applyFont="1" applyFill="1" applyAlignment="1">
      <alignment horizontal="center" vertical="center" wrapText="1"/>
    </xf>
    <xf numFmtId="0" fontId="9" fillId="0" borderId="0" xfId="4" applyFill="1"/>
    <xf numFmtId="0" fontId="23" fillId="0" borderId="13" xfId="4" applyFont="1" applyFill="1" applyBorder="1" applyAlignment="1">
      <alignment horizontal="center" vertical="center" wrapText="1"/>
    </xf>
    <xf numFmtId="0" fontId="12" fillId="0" borderId="14" xfId="4" applyFont="1" applyFill="1" applyBorder="1" applyAlignment="1">
      <alignment horizontal="center" vertical="center" wrapText="1"/>
    </xf>
    <xf numFmtId="0" fontId="24" fillId="0" borderId="1" xfId="5" applyFont="1" applyFill="1" applyBorder="1" applyAlignment="1">
      <alignment horizontal="center" wrapText="1"/>
    </xf>
    <xf numFmtId="0" fontId="21" fillId="0" borderId="7" xfId="5" applyFont="1" applyBorder="1"/>
    <xf numFmtId="0" fontId="21" fillId="0" borderId="15" xfId="5" applyFont="1" applyBorder="1"/>
    <xf numFmtId="0" fontId="21" fillId="0" borderId="0" xfId="5" applyFont="1" applyBorder="1"/>
    <xf numFmtId="0" fontId="19" fillId="0" borderId="5" xfId="5" applyFont="1" applyFill="1" applyBorder="1" applyAlignment="1">
      <alignment horizontal="center" vertical="center" wrapText="1"/>
    </xf>
    <xf numFmtId="0" fontId="21" fillId="0" borderId="9" xfId="5" applyFont="1" applyFill="1" applyBorder="1"/>
    <xf numFmtId="0" fontId="21" fillId="0" borderId="11" xfId="5" applyFont="1" applyFill="1" applyBorder="1"/>
    <xf numFmtId="0" fontId="2" fillId="0" borderId="12" xfId="5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0" xfId="4" applyAlignment="1">
      <alignment vertical="center"/>
    </xf>
    <xf numFmtId="0" fontId="9" fillId="0" borderId="0" xfId="4" applyAlignment="1"/>
    <xf numFmtId="0" fontId="2" fillId="0" borderId="0" xfId="4" applyFont="1" applyAlignment="1">
      <alignment horizontal="right" vertical="center"/>
    </xf>
    <xf numFmtId="0" fontId="2" fillId="0" borderId="0" xfId="5" applyFont="1" applyAlignment="1">
      <alignment horizontal="right" vertical="center"/>
    </xf>
    <xf numFmtId="0" fontId="3" fillId="0" borderId="0" xfId="4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7" fillId="0" borderId="15" xfId="4" applyFont="1" applyBorder="1" applyAlignment="1">
      <alignment horizontal="center" vertical="center" wrapText="1"/>
    </xf>
  </cellXfs>
  <cellStyles count="7">
    <cellStyle name="Звичайний 3" xfId="1"/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Финансовый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6"/>
  <sheetViews>
    <sheetView view="pageBreakPreview" zoomScale="60" zoomScaleNormal="43" workbookViewId="0">
      <selection activeCell="A3" sqref="A3:C3"/>
    </sheetView>
  </sheetViews>
  <sheetFormatPr defaultColWidth="8.796875" defaultRowHeight="18.75"/>
  <cols>
    <col min="1" max="1" width="46.69921875" style="1" customWidth="1"/>
    <col min="2" max="2" width="18.19921875" style="1" customWidth="1"/>
    <col min="3" max="3" width="22.8984375" style="1" customWidth="1"/>
    <col min="4" max="16384" width="8.796875" style="1"/>
  </cols>
  <sheetData>
    <row r="2" spans="1:3" s="3" customFormat="1" ht="27.6" customHeight="1">
      <c r="A2" s="84"/>
      <c r="B2" s="84"/>
      <c r="C2" s="7" t="s">
        <v>133</v>
      </c>
    </row>
    <row r="3" spans="1:3" s="3" customFormat="1" ht="54.75" customHeight="1">
      <c r="A3" s="110" t="s">
        <v>137</v>
      </c>
      <c r="B3" s="110"/>
      <c r="C3" s="110"/>
    </row>
    <row r="4" spans="1:3">
      <c r="A4" s="86"/>
      <c r="B4" s="86"/>
      <c r="C4" s="9"/>
    </row>
    <row r="5" spans="1:3" ht="7.15" customHeight="1"/>
    <row r="6" spans="1:3" s="2" customFormat="1" ht="74.25" customHeight="1">
      <c r="A6" s="85" t="s">
        <v>32</v>
      </c>
      <c r="B6" s="12" t="s">
        <v>33</v>
      </c>
      <c r="C6" s="12" t="s">
        <v>35</v>
      </c>
    </row>
    <row r="7" spans="1:3" s="2" customFormat="1" ht="25.5" customHeight="1">
      <c r="A7" s="85"/>
      <c r="B7" s="10" t="s">
        <v>34</v>
      </c>
      <c r="C7" s="10" t="s">
        <v>34</v>
      </c>
    </row>
    <row r="8" spans="1:3" s="2" customFormat="1" ht="27" customHeight="1">
      <c r="A8" s="11">
        <v>3</v>
      </c>
      <c r="B8" s="14">
        <v>6</v>
      </c>
      <c r="C8" s="13">
        <v>8</v>
      </c>
    </row>
    <row r="9" spans="1:3">
      <c r="A9" s="4" t="s">
        <v>0</v>
      </c>
      <c r="B9" s="5">
        <v>99.983999999999995</v>
      </c>
      <c r="C9" s="5">
        <v>99.983999999999995</v>
      </c>
    </row>
    <row r="10" spans="1:3">
      <c r="A10" s="4" t="s">
        <v>1</v>
      </c>
      <c r="B10" s="5">
        <v>49.59</v>
      </c>
      <c r="C10" s="5">
        <v>49.59</v>
      </c>
    </row>
    <row r="11" spans="1:3" ht="37.5">
      <c r="A11" s="15" t="s">
        <v>2</v>
      </c>
      <c r="B11" s="16">
        <v>46.91</v>
      </c>
      <c r="C11" s="16">
        <v>46.91</v>
      </c>
    </row>
    <row r="12" spans="1:3" ht="37.5">
      <c r="A12" s="4" t="s">
        <v>3</v>
      </c>
      <c r="B12" s="5">
        <v>28.664000000000001</v>
      </c>
      <c r="C12" s="5">
        <v>28.664000000000001</v>
      </c>
    </row>
    <row r="13" spans="1:3">
      <c r="A13" s="4" t="s">
        <v>4</v>
      </c>
      <c r="B13" s="5">
        <v>18.52</v>
      </c>
      <c r="C13" s="5">
        <v>18.52</v>
      </c>
    </row>
    <row r="14" spans="1:3">
      <c r="A14" s="4" t="s">
        <v>5</v>
      </c>
      <c r="B14" s="5">
        <v>126.286</v>
      </c>
      <c r="C14" s="5">
        <v>125.626</v>
      </c>
    </row>
    <row r="15" spans="1:3">
      <c r="A15" s="4" t="s">
        <v>6</v>
      </c>
      <c r="B15" s="5">
        <v>151.67500000000001</v>
      </c>
      <c r="C15" s="5">
        <v>133.69</v>
      </c>
    </row>
    <row r="16" spans="1:3" ht="37.5">
      <c r="A16" s="4" t="s">
        <v>7</v>
      </c>
      <c r="B16" s="5">
        <v>199.74</v>
      </c>
      <c r="C16" s="5">
        <v>199.03200000000001</v>
      </c>
    </row>
    <row r="17" spans="1:3" ht="43.5" customHeight="1">
      <c r="A17" s="4" t="s">
        <v>8</v>
      </c>
      <c r="B17" s="5">
        <v>136.999</v>
      </c>
      <c r="C17" s="5">
        <v>136.999</v>
      </c>
    </row>
    <row r="18" spans="1:3" ht="45" customHeight="1">
      <c r="A18" s="4" t="s">
        <v>8</v>
      </c>
      <c r="B18" s="5">
        <v>76.98</v>
      </c>
      <c r="C18" s="5">
        <v>62.557000000000002</v>
      </c>
    </row>
    <row r="19" spans="1:3" ht="37.5">
      <c r="A19" s="4" t="s">
        <v>9</v>
      </c>
      <c r="B19" s="5">
        <v>12.16</v>
      </c>
      <c r="C19" s="5">
        <v>12.16</v>
      </c>
    </row>
    <row r="20" spans="1:3" ht="37.5">
      <c r="A20" s="4" t="s">
        <v>9</v>
      </c>
      <c r="B20" s="5">
        <v>90.66</v>
      </c>
      <c r="C20" s="5">
        <v>79.137</v>
      </c>
    </row>
    <row r="21" spans="1:3" ht="37.5">
      <c r="A21" s="4" t="s">
        <v>10</v>
      </c>
      <c r="B21" s="5">
        <v>45.85</v>
      </c>
      <c r="C21" s="5">
        <v>45.85</v>
      </c>
    </row>
    <row r="22" spans="1:3" ht="37.5">
      <c r="A22" s="4" t="s">
        <v>11</v>
      </c>
      <c r="B22" s="5">
        <v>45.845999999999997</v>
      </c>
      <c r="C22" s="5">
        <v>45.845999999999997</v>
      </c>
    </row>
    <row r="23" spans="1:3" ht="37.5">
      <c r="A23" s="4" t="s">
        <v>12</v>
      </c>
      <c r="B23" s="5">
        <v>108.51600000000001</v>
      </c>
      <c r="C23" s="5">
        <v>108.51600000000001</v>
      </c>
    </row>
    <row r="24" spans="1:3" ht="37.5">
      <c r="A24" s="4" t="s">
        <v>13</v>
      </c>
      <c r="B24" s="5">
        <v>199.935</v>
      </c>
      <c r="C24" s="5">
        <v>196.517</v>
      </c>
    </row>
    <row r="25" spans="1:3">
      <c r="A25" s="4" t="s">
        <v>14</v>
      </c>
      <c r="B25" s="5">
        <v>197.08</v>
      </c>
      <c r="C25" s="5">
        <v>197.08</v>
      </c>
    </row>
    <row r="26" spans="1:3" ht="37.5">
      <c r="A26" s="4" t="s">
        <v>36</v>
      </c>
      <c r="B26" s="8">
        <v>134.9</v>
      </c>
      <c r="C26" s="8">
        <v>134.9</v>
      </c>
    </row>
    <row r="27" spans="1:3" ht="56.25">
      <c r="A27" s="6" t="s">
        <v>15</v>
      </c>
      <c r="B27" s="5">
        <v>15.058</v>
      </c>
      <c r="C27" s="5">
        <v>15.058</v>
      </c>
    </row>
    <row r="28" spans="1:3" ht="56.25">
      <c r="A28" s="6" t="s">
        <v>16</v>
      </c>
      <c r="B28" s="5">
        <v>199.99</v>
      </c>
      <c r="C28" s="5">
        <v>199.35</v>
      </c>
    </row>
    <row r="29" spans="1:3" ht="56.25">
      <c r="A29" s="6" t="s">
        <v>17</v>
      </c>
      <c r="B29" s="5">
        <v>455</v>
      </c>
      <c r="C29" s="5">
        <v>453.41</v>
      </c>
    </row>
    <row r="30" spans="1:3" ht="37.5">
      <c r="A30" s="17" t="s">
        <v>18</v>
      </c>
      <c r="B30" s="5">
        <v>43.087000000000003</v>
      </c>
      <c r="C30" s="5">
        <v>43.087000000000003</v>
      </c>
    </row>
    <row r="31" spans="1:3" ht="37.5">
      <c r="A31" s="6" t="s">
        <v>19</v>
      </c>
      <c r="B31" s="16">
        <v>169.35</v>
      </c>
      <c r="C31" s="16">
        <v>169.35</v>
      </c>
    </row>
    <row r="32" spans="1:3" ht="42.75" customHeight="1">
      <c r="A32" s="6" t="s">
        <v>20</v>
      </c>
      <c r="B32" s="5">
        <v>650</v>
      </c>
      <c r="C32" s="5">
        <v>650</v>
      </c>
    </row>
    <row r="33" spans="1:3" ht="37.5">
      <c r="A33" s="6" t="s">
        <v>21</v>
      </c>
      <c r="B33" s="5">
        <v>49.88</v>
      </c>
      <c r="C33" s="5">
        <v>49.88</v>
      </c>
    </row>
    <row r="34" spans="1:3" ht="37.5">
      <c r="A34" s="6" t="s">
        <v>22</v>
      </c>
      <c r="B34" s="5">
        <v>25.73</v>
      </c>
      <c r="C34" s="5">
        <v>25.73</v>
      </c>
    </row>
    <row r="35" spans="1:3" ht="58.5" customHeight="1">
      <c r="A35" s="6" t="s">
        <v>23</v>
      </c>
      <c r="B35" s="5">
        <v>198.767</v>
      </c>
      <c r="C35" s="5">
        <v>192.798</v>
      </c>
    </row>
    <row r="36" spans="1:3" ht="56.25">
      <c r="A36" s="6" t="s">
        <v>24</v>
      </c>
      <c r="B36" s="5">
        <v>54.52</v>
      </c>
      <c r="C36" s="5">
        <v>54.52</v>
      </c>
    </row>
    <row r="37" spans="1:3" ht="56.25">
      <c r="A37" s="6" t="s">
        <v>24</v>
      </c>
      <c r="B37" s="5">
        <v>11.64</v>
      </c>
      <c r="C37" s="5">
        <v>11.64</v>
      </c>
    </row>
    <row r="38" spans="1:3" ht="37.5">
      <c r="A38" s="6" t="s">
        <v>25</v>
      </c>
      <c r="B38" s="5">
        <v>197.88200000000001</v>
      </c>
      <c r="C38" s="5">
        <v>197.88200000000001</v>
      </c>
    </row>
    <row r="39" spans="1:3" ht="54" customHeight="1">
      <c r="A39" s="6" t="s">
        <v>26</v>
      </c>
      <c r="B39" s="5">
        <v>198.43</v>
      </c>
      <c r="C39" s="5">
        <v>197.71</v>
      </c>
    </row>
    <row r="40" spans="1:3" ht="56.25">
      <c r="A40" s="6" t="s">
        <v>27</v>
      </c>
      <c r="B40" s="5">
        <v>169.97</v>
      </c>
      <c r="C40" s="5">
        <v>169.97</v>
      </c>
    </row>
    <row r="41" spans="1:3" ht="56.25">
      <c r="A41" s="6" t="s">
        <v>28</v>
      </c>
      <c r="B41" s="5">
        <v>199.87</v>
      </c>
      <c r="C41" s="5">
        <v>199.87</v>
      </c>
    </row>
    <row r="42" spans="1:3" ht="56.25">
      <c r="A42" s="6" t="s">
        <v>29</v>
      </c>
      <c r="B42" s="5">
        <v>173.41</v>
      </c>
      <c r="C42" s="5">
        <v>170.96</v>
      </c>
    </row>
    <row r="43" spans="1:3" ht="54" customHeight="1">
      <c r="A43" s="6" t="s">
        <v>30</v>
      </c>
      <c r="B43" s="5">
        <v>127.34</v>
      </c>
      <c r="C43" s="5">
        <v>125.55602</v>
      </c>
    </row>
    <row r="44" spans="1:3" ht="45" customHeight="1">
      <c r="A44" s="4" t="s">
        <v>31</v>
      </c>
      <c r="B44" s="5">
        <v>199.89</v>
      </c>
      <c r="C44" s="5">
        <v>199.14599999999999</v>
      </c>
    </row>
    <row r="45" spans="1:3">
      <c r="B45" s="18">
        <f>SUM(B9:B44)</f>
        <v>4910.1089999999995</v>
      </c>
      <c r="C45" s="18">
        <f>SUM(C9:C44)</f>
        <v>4847.4950199999994</v>
      </c>
    </row>
    <row r="46" spans="1:3">
      <c r="A46" s="1" t="s">
        <v>131</v>
      </c>
    </row>
  </sheetData>
  <mergeCells count="4">
    <mergeCell ref="A2:B2"/>
    <mergeCell ref="A6:A7"/>
    <mergeCell ref="A4:B4"/>
    <mergeCell ref="A3:C3"/>
  </mergeCells>
  <pageMargins left="0.59055118110236227" right="0.70866141732283472" top="0.74803149606299213" bottom="0.74803149606299213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29"/>
  <sheetViews>
    <sheetView view="pageBreakPreview" zoomScale="60" zoomScaleNormal="100" workbookViewId="0">
      <pane xSplit="2" ySplit="6" topLeftCell="C7" activePane="bottomRight" state="frozen"/>
      <selection pane="topRight" activeCell="E1" sqref="E1"/>
      <selection pane="bottomLeft" activeCell="A7" sqref="A7"/>
      <selection pane="bottomRight" activeCell="A4" sqref="A4:D4"/>
    </sheetView>
  </sheetViews>
  <sheetFormatPr defaultColWidth="10.09765625" defaultRowHeight="15" customHeight="1"/>
  <cols>
    <col min="1" max="1" width="20" style="20" customWidth="1"/>
    <col min="2" max="2" width="24.3984375" style="20" customWidth="1"/>
    <col min="3" max="3" width="18" style="20" customWidth="1"/>
    <col min="4" max="4" width="19.59765625" style="20" customWidth="1"/>
    <col min="5" max="16384" width="10.09765625" style="20"/>
  </cols>
  <sheetData>
    <row r="1" spans="1:20" ht="12.75" customHeight="1">
      <c r="A1" s="19"/>
      <c r="B1" s="19"/>
      <c r="C1" s="19"/>
      <c r="D1" s="19"/>
    </row>
    <row r="2" spans="1:20" ht="1.5" customHeight="1">
      <c r="A2" s="19"/>
      <c r="B2" s="19"/>
      <c r="C2" s="19"/>
      <c r="D2" s="19"/>
    </row>
    <row r="3" spans="1:20" ht="46.5" customHeight="1">
      <c r="A3" s="106"/>
      <c r="B3" s="106"/>
      <c r="C3" s="106"/>
      <c r="D3" s="107" t="s">
        <v>134</v>
      </c>
    </row>
    <row r="4" spans="1:20" ht="54.75" customHeight="1">
      <c r="A4" s="113" t="s">
        <v>138</v>
      </c>
      <c r="B4" s="113"/>
      <c r="C4" s="113"/>
      <c r="D4" s="113"/>
    </row>
    <row r="5" spans="1:20" ht="32.25" customHeight="1">
      <c r="A5" s="87" t="s">
        <v>38</v>
      </c>
      <c r="B5" s="87" t="s">
        <v>39</v>
      </c>
      <c r="C5" s="49"/>
      <c r="D5" s="49"/>
    </row>
    <row r="6" spans="1:20" s="105" customFormat="1" ht="87.75" customHeight="1">
      <c r="A6" s="88"/>
      <c r="B6" s="88"/>
      <c r="C6" s="90" t="s">
        <v>94</v>
      </c>
      <c r="D6" s="91"/>
    </row>
    <row r="7" spans="1:20" ht="66.75" customHeight="1">
      <c r="A7" s="89"/>
      <c r="B7" s="89"/>
      <c r="C7" s="52" t="s">
        <v>95</v>
      </c>
      <c r="D7" s="52" t="s">
        <v>96</v>
      </c>
    </row>
    <row r="8" spans="1:20" ht="14.25" customHeight="1">
      <c r="A8" s="54">
        <v>4011010</v>
      </c>
      <c r="B8" s="54" t="s">
        <v>42</v>
      </c>
      <c r="C8" s="67">
        <f>550000-116081-3307-47919.5-11439-158970+70000-82683</f>
        <v>199600.5</v>
      </c>
      <c r="D8" s="55">
        <v>199601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5.75" customHeight="1">
      <c r="A9" s="54">
        <v>4011010</v>
      </c>
      <c r="B9" s="56" t="s">
        <v>46</v>
      </c>
      <c r="C9" s="55">
        <v>674280</v>
      </c>
      <c r="D9" s="55">
        <v>674280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15.75" customHeight="1">
      <c r="A10" s="54">
        <v>4011010</v>
      </c>
      <c r="B10" s="56" t="s">
        <v>47</v>
      </c>
      <c r="C10" s="55">
        <v>539737</v>
      </c>
      <c r="D10" s="55">
        <v>539737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15.75" customHeight="1">
      <c r="A11" s="54">
        <v>4011010</v>
      </c>
      <c r="B11" s="56" t="s">
        <v>49</v>
      </c>
      <c r="C11" s="55">
        <f>70000-10152</f>
        <v>59848</v>
      </c>
      <c r="D11" s="55">
        <v>59848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5.75" customHeight="1">
      <c r="A12" s="54">
        <v>4011010</v>
      </c>
      <c r="B12" s="56" t="s">
        <v>50</v>
      </c>
      <c r="C12" s="55">
        <f>585137+95539.95</f>
        <v>680676.95</v>
      </c>
      <c r="D12" s="55">
        <f>585137+95539.95</f>
        <v>680676.95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5.75" customHeight="1">
      <c r="A13" s="54">
        <v>4011010</v>
      </c>
      <c r="B13" s="56" t="s">
        <v>51</v>
      </c>
      <c r="C13" s="55">
        <v>116081</v>
      </c>
      <c r="D13" s="55">
        <v>116081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5.75" customHeight="1">
      <c r="A14" s="54">
        <v>4011010</v>
      </c>
      <c r="B14" s="56" t="s">
        <v>52</v>
      </c>
      <c r="C14" s="55">
        <f>70000+88970</f>
        <v>158970</v>
      </c>
      <c r="D14" s="55">
        <v>158970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5.75" customHeight="1">
      <c r="A15" s="54">
        <v>4011010</v>
      </c>
      <c r="B15" s="56" t="s">
        <v>53</v>
      </c>
      <c r="C15" s="55">
        <f>130486+17895</f>
        <v>148381</v>
      </c>
      <c r="D15" s="55">
        <v>148381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5.75" customHeight="1">
      <c r="A16" s="54">
        <v>4011010</v>
      </c>
      <c r="B16" s="56" t="s">
        <v>54</v>
      </c>
      <c r="C16" s="55">
        <f>1000000-585137-89456-235802</f>
        <v>89605</v>
      </c>
      <c r="D16" s="55">
        <v>89605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5.75" customHeight="1">
      <c r="A17" s="54">
        <v>4011010</v>
      </c>
      <c r="B17" s="56" t="s">
        <v>55</v>
      </c>
      <c r="C17" s="55">
        <f>70000+11439+117730</f>
        <v>199169</v>
      </c>
      <c r="D17" s="55">
        <f>81439+117730</f>
        <v>199169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5.75" customHeight="1">
      <c r="A18" s="54">
        <v>4011010</v>
      </c>
      <c r="B18" s="56" t="s">
        <v>56</v>
      </c>
      <c r="C18" s="55">
        <f>70000+283445</f>
        <v>353445</v>
      </c>
      <c r="D18" s="55">
        <v>353445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5.75" customHeight="1">
      <c r="A19" s="54">
        <v>4011010</v>
      </c>
      <c r="B19" s="56" t="s">
        <v>57</v>
      </c>
      <c r="C19" s="55">
        <v>95920</v>
      </c>
      <c r="D19" s="55">
        <v>95920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5.75" customHeight="1">
      <c r="A20" s="54">
        <v>4011010</v>
      </c>
      <c r="B20" s="56" t="s">
        <v>58</v>
      </c>
      <c r="C20" s="55">
        <f>233000+3307</f>
        <v>236307</v>
      </c>
      <c r="D20" s="55">
        <f>36442.5+199864.16</f>
        <v>236306.66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5.75" customHeight="1">
      <c r="A21" s="54">
        <v>4011010</v>
      </c>
      <c r="B21" s="56" t="s">
        <v>59</v>
      </c>
      <c r="C21" s="55">
        <f>629040-66966-17895+89456</f>
        <v>633635</v>
      </c>
      <c r="D21" s="55">
        <f>540418+40098.25+53118.75</f>
        <v>633635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54">
        <v>4011010</v>
      </c>
      <c r="B22" s="56" t="s">
        <v>60</v>
      </c>
      <c r="C22" s="55">
        <f>47919.5+146923</f>
        <v>194842.5</v>
      </c>
      <c r="D22" s="55">
        <f>47919.5+146923</f>
        <v>194842.5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4.25" customHeight="1">
      <c r="A23" s="54">
        <v>4011010</v>
      </c>
      <c r="B23" s="56" t="s">
        <v>61</v>
      </c>
      <c r="C23" s="55">
        <v>66966</v>
      </c>
      <c r="D23" s="55">
        <v>66966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54">
        <v>4011010</v>
      </c>
      <c r="B24" s="56" t="s">
        <v>62</v>
      </c>
      <c r="C24" s="55">
        <f>70000-16921</f>
        <v>53079</v>
      </c>
      <c r="D24" s="55">
        <v>53079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54">
        <v>4011010</v>
      </c>
      <c r="B25" s="56" t="s">
        <v>63</v>
      </c>
      <c r="C25" s="56">
        <v>363698</v>
      </c>
      <c r="D25" s="55">
        <v>363697.31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4.25" customHeight="1">
      <c r="A26" s="54">
        <v>4011010</v>
      </c>
      <c r="B26" s="56" t="s">
        <v>64</v>
      </c>
      <c r="C26" s="56">
        <f>1100000-117730-95920-10808</f>
        <v>875542</v>
      </c>
      <c r="D26" s="67">
        <f>264950.54+598346.51+12244.54</f>
        <v>875541.59000000008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4.25" customHeight="1">
      <c r="A27" s="62" t="s">
        <v>65</v>
      </c>
      <c r="B27" s="63"/>
      <c r="C27" s="64">
        <f>SUM(C8:C26)</f>
        <v>5739782.9500000002</v>
      </c>
      <c r="D27" s="64">
        <f>SUM(D8:D26)</f>
        <v>5739782.0099999998</v>
      </c>
    </row>
    <row r="28" spans="1:20" ht="36.75" customHeight="1">
      <c r="A28" s="54">
        <v>4011021</v>
      </c>
      <c r="B28" s="74" t="s">
        <v>66</v>
      </c>
      <c r="C28" s="67">
        <f>430000-312280-59444.05-35719</f>
        <v>22556.949999999997</v>
      </c>
      <c r="D28" s="67">
        <v>22557.1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30.75" customHeight="1">
      <c r="A29" s="54">
        <v>4011021</v>
      </c>
      <c r="B29" s="75" t="s">
        <v>67</v>
      </c>
      <c r="C29" s="55">
        <f>300000-33780-23050</f>
        <v>243170</v>
      </c>
      <c r="D29" s="55">
        <v>243170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21.75" customHeight="1">
      <c r="A30" s="54">
        <v>4011021</v>
      </c>
      <c r="B30" s="76" t="s">
        <v>68</v>
      </c>
      <c r="C30" s="55">
        <f>155000-48125-54198</f>
        <v>52677</v>
      </c>
      <c r="D30" s="55">
        <v>52677.39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4.25" customHeight="1">
      <c r="A31" s="54">
        <v>4011021</v>
      </c>
      <c r="B31" s="76" t="s">
        <v>69</v>
      </c>
      <c r="C31" s="55">
        <f>15000-2447</f>
        <v>12553</v>
      </c>
      <c r="D31" s="55">
        <v>12552.87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30" customHeight="1">
      <c r="A32" s="54">
        <v>4011021</v>
      </c>
      <c r="B32" s="77" t="s">
        <v>70</v>
      </c>
      <c r="C32" s="55">
        <f>166920-69672</f>
        <v>97248</v>
      </c>
      <c r="D32" s="55">
        <v>97247.7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36" customHeight="1">
      <c r="A33" s="54">
        <v>4011021</v>
      </c>
      <c r="B33" s="74" t="s">
        <v>71</v>
      </c>
      <c r="C33" s="55">
        <f>45000-8473</f>
        <v>36527</v>
      </c>
      <c r="D33" s="55">
        <v>36526.959999999999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21.75" customHeight="1">
      <c r="A34" s="54">
        <v>4011021</v>
      </c>
      <c r="B34" s="74" t="s">
        <v>72</v>
      </c>
      <c r="C34" s="55">
        <f>82209-53256</f>
        <v>28953</v>
      </c>
      <c r="D34" s="55">
        <v>28952.51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4.25" customHeight="1">
      <c r="A35" s="54">
        <v>4011021</v>
      </c>
      <c r="B35" s="75" t="s">
        <v>73</v>
      </c>
      <c r="C35" s="55">
        <f>35000-730</f>
        <v>34270</v>
      </c>
      <c r="D35" s="55">
        <v>34269.99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4.25" customHeight="1">
      <c r="A36" s="54">
        <v>4011021</v>
      </c>
      <c r="B36" s="76" t="s">
        <v>74</v>
      </c>
      <c r="C36" s="55">
        <v>33780</v>
      </c>
      <c r="D36" s="55">
        <v>33780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14.25" customHeight="1">
      <c r="A37" s="54">
        <v>4011021</v>
      </c>
      <c r="B37" s="76" t="s">
        <v>75</v>
      </c>
      <c r="C37" s="55">
        <f>40000-4483</f>
        <v>35517</v>
      </c>
      <c r="D37" s="55">
        <v>35517.42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14.25" customHeight="1">
      <c r="A38" s="54">
        <v>4011021</v>
      </c>
      <c r="B38" s="75" t="s">
        <v>76</v>
      </c>
      <c r="C38" s="55">
        <f>149960-48547-2856-1000</f>
        <v>97557</v>
      </c>
      <c r="D38" s="55">
        <v>97557.14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36" customHeight="1">
      <c r="A39" s="54">
        <v>4011021</v>
      </c>
      <c r="B39" s="75" t="s">
        <v>77</v>
      </c>
      <c r="C39" s="55">
        <f>100000-100000+117797</f>
        <v>117797</v>
      </c>
      <c r="D39" s="55">
        <v>117796.63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4.25" customHeight="1">
      <c r="A40" s="54">
        <v>4011021</v>
      </c>
      <c r="B40" s="78" t="s">
        <v>78</v>
      </c>
      <c r="C40" s="55">
        <f>100000+59444.05</f>
        <v>159444.04999999999</v>
      </c>
      <c r="D40" s="55">
        <v>159444.04999999999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4.25" customHeight="1">
      <c r="A41" s="54">
        <v>4011021</v>
      </c>
      <c r="B41" s="75" t="s">
        <v>79</v>
      </c>
      <c r="C41" s="55">
        <f>140000-103800</f>
        <v>36200</v>
      </c>
      <c r="D41" s="55">
        <v>36200.160000000003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21" customHeight="1">
      <c r="A42" s="54">
        <v>4011021</v>
      </c>
      <c r="B42" s="76" t="s">
        <v>80</v>
      </c>
      <c r="C42" s="55">
        <f>115000+348547</f>
        <v>463547</v>
      </c>
      <c r="D42" s="55">
        <f>13547.38+450000</f>
        <v>463547.38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38.25" customHeight="1">
      <c r="A43" s="54">
        <v>4011021</v>
      </c>
      <c r="B43" s="77" t="s">
        <v>81</v>
      </c>
      <c r="C43" s="55">
        <f>135000-104170</f>
        <v>30830</v>
      </c>
      <c r="D43" s="55">
        <v>30829.49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38.25" customHeight="1">
      <c r="A44" s="54">
        <v>4011021</v>
      </c>
      <c r="B44" s="74" t="s">
        <v>82</v>
      </c>
      <c r="C44" s="55">
        <f>30000+312280-1398</f>
        <v>340882</v>
      </c>
      <c r="D44" s="55">
        <f>28602.08+312280</f>
        <v>340882.08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48.75" customHeight="1">
      <c r="A45" s="54">
        <v>4011021</v>
      </c>
      <c r="B45" s="74" t="s">
        <v>83</v>
      </c>
      <c r="C45" s="55">
        <f>30000-4683</f>
        <v>25317</v>
      </c>
      <c r="D45" s="55">
        <v>25317.26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4.25" customHeight="1">
      <c r="A46" s="54">
        <v>4011021</v>
      </c>
      <c r="B46" s="75" t="s">
        <v>84</v>
      </c>
      <c r="C46" s="55">
        <f>55000-1053</f>
        <v>53947</v>
      </c>
      <c r="D46" s="55">
        <v>53946.58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28.5" customHeight="1">
      <c r="A47" s="54">
        <v>4011021</v>
      </c>
      <c r="B47" s="76" t="s">
        <v>85</v>
      </c>
      <c r="C47" s="55">
        <f>60000-498</f>
        <v>59502</v>
      </c>
      <c r="D47" s="55">
        <v>59502.07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4.25" customHeight="1">
      <c r="A48" s="62" t="s">
        <v>86</v>
      </c>
      <c r="B48" s="63"/>
      <c r="C48" s="69">
        <f>SUM(C28:C47)</f>
        <v>1982275</v>
      </c>
      <c r="D48" s="69">
        <f>SUM(D28:D47)</f>
        <v>1982274.7800000003</v>
      </c>
    </row>
    <row r="49" spans="1:20" ht="14.25" customHeight="1">
      <c r="A49" s="54">
        <v>4011022</v>
      </c>
      <c r="B49" s="75" t="s">
        <v>87</v>
      </c>
      <c r="C49" s="69">
        <f>62720+204341</f>
        <v>267061</v>
      </c>
      <c r="D49" s="69">
        <f>62713.3+204340.66</f>
        <v>267053.96000000002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4.25" customHeight="1">
      <c r="A50" s="54">
        <v>4011022</v>
      </c>
      <c r="B50" s="76" t="s">
        <v>88</v>
      </c>
      <c r="C50" s="69">
        <v>36370</v>
      </c>
      <c r="D50" s="69">
        <v>36366.800000000003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26.25" customHeight="1">
      <c r="A51" s="54">
        <v>4011022</v>
      </c>
      <c r="B51" s="76" t="s">
        <v>89</v>
      </c>
      <c r="C51" s="69">
        <v>522511</v>
      </c>
      <c r="D51" s="69">
        <v>522511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4.25" customHeight="1">
      <c r="A52" s="62" t="s">
        <v>90</v>
      </c>
      <c r="B52" s="70"/>
      <c r="C52" s="69">
        <f t="shared" ref="C52:D52" si="0">SUM(C49:C51)</f>
        <v>825942</v>
      </c>
      <c r="D52" s="69">
        <f t="shared" si="0"/>
        <v>825931.76</v>
      </c>
    </row>
    <row r="53" spans="1:20" ht="48.75" customHeight="1">
      <c r="A53" s="54">
        <v>4011070</v>
      </c>
      <c r="B53" s="79" t="s">
        <v>91</v>
      </c>
      <c r="C53" s="69">
        <v>30354</v>
      </c>
      <c r="D53" s="69">
        <v>30353.200000000001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4.25" customHeight="1">
      <c r="A54" s="62" t="s">
        <v>92</v>
      </c>
      <c r="B54" s="70"/>
      <c r="C54" s="69">
        <f t="shared" ref="C54" si="1">C53</f>
        <v>30354</v>
      </c>
      <c r="D54" s="69">
        <f t="shared" ref="D54" si="2">D53</f>
        <v>30353.200000000001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4.25" customHeight="1">
      <c r="A55" s="62" t="s">
        <v>93</v>
      </c>
      <c r="B55" s="70"/>
      <c r="C55" s="69">
        <f>C27+C48+C52+C54</f>
        <v>8578353.9499999993</v>
      </c>
      <c r="D55" s="69">
        <f>D27+D48+D52+D54</f>
        <v>8578341.75</v>
      </c>
      <c r="E55" s="22"/>
      <c r="F55" s="2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4.25" customHeight="1">
      <c r="A56" s="19"/>
      <c r="B56" s="19"/>
      <c r="C56" s="19"/>
      <c r="D56" s="19"/>
    </row>
    <row r="57" spans="1:20" ht="14.25" customHeight="1">
      <c r="A57" s="19"/>
      <c r="B57" s="19"/>
      <c r="C57" s="19"/>
      <c r="D57" s="19"/>
    </row>
    <row r="58" spans="1:20" ht="14.25" customHeight="1">
      <c r="A58" s="19"/>
      <c r="B58" s="19"/>
      <c r="C58" s="19"/>
      <c r="D58" s="19"/>
    </row>
    <row r="59" spans="1:20" ht="14.25" customHeight="1">
      <c r="A59" s="19"/>
      <c r="B59" s="19"/>
      <c r="C59" s="19"/>
      <c r="D59" s="19"/>
    </row>
    <row r="60" spans="1:20" ht="14.25" customHeight="1">
      <c r="A60" s="19"/>
      <c r="B60" s="19"/>
      <c r="C60" s="19"/>
      <c r="D60" s="19"/>
    </row>
    <row r="61" spans="1:20" ht="14.25" customHeight="1">
      <c r="A61" s="19"/>
      <c r="B61" s="19"/>
      <c r="C61" s="19"/>
      <c r="D61" s="19"/>
    </row>
    <row r="62" spans="1:20" ht="14.25" customHeight="1">
      <c r="A62" s="19"/>
      <c r="B62" s="19"/>
      <c r="C62" s="19"/>
      <c r="D62" s="19"/>
    </row>
    <row r="63" spans="1:20" ht="14.25" customHeight="1">
      <c r="A63" s="19"/>
      <c r="B63" s="19"/>
      <c r="C63" s="19"/>
      <c r="D63" s="19"/>
    </row>
    <row r="64" spans="1:20" ht="14.25" customHeight="1">
      <c r="A64" s="19"/>
      <c r="B64" s="19"/>
      <c r="C64" s="19"/>
      <c r="D64" s="19"/>
    </row>
    <row r="65" spans="1:4" ht="14.25" customHeight="1">
      <c r="A65" s="19"/>
      <c r="B65" s="19"/>
      <c r="C65" s="19"/>
      <c r="D65" s="19"/>
    </row>
    <row r="66" spans="1:4" ht="14.25" customHeight="1">
      <c r="A66" s="19"/>
      <c r="B66" s="19"/>
      <c r="C66" s="19"/>
      <c r="D66" s="19"/>
    </row>
    <row r="67" spans="1:4" ht="14.25" customHeight="1">
      <c r="A67" s="19"/>
      <c r="B67" s="19"/>
      <c r="C67" s="19"/>
      <c r="D67" s="19"/>
    </row>
    <row r="68" spans="1:4" ht="14.25" customHeight="1">
      <c r="A68" s="19"/>
      <c r="B68" s="19"/>
      <c r="C68" s="19"/>
      <c r="D68" s="19"/>
    </row>
    <row r="69" spans="1:4" ht="14.25" customHeight="1">
      <c r="A69" s="19"/>
      <c r="B69" s="19"/>
      <c r="C69" s="19"/>
      <c r="D69" s="19"/>
    </row>
    <row r="70" spans="1:4" ht="14.25" customHeight="1">
      <c r="A70" s="19"/>
      <c r="B70" s="19"/>
      <c r="C70" s="19"/>
      <c r="D70" s="19"/>
    </row>
    <row r="71" spans="1:4" ht="14.25" customHeight="1">
      <c r="A71" s="19"/>
      <c r="B71" s="19"/>
      <c r="C71" s="19"/>
      <c r="D71" s="19"/>
    </row>
    <row r="72" spans="1:4" ht="14.25" customHeight="1">
      <c r="A72" s="19"/>
      <c r="B72" s="19"/>
      <c r="C72" s="19"/>
      <c r="D72" s="19"/>
    </row>
    <row r="73" spans="1:4" ht="14.25" customHeight="1">
      <c r="A73" s="19"/>
      <c r="B73" s="19"/>
      <c r="C73" s="19"/>
      <c r="D73" s="19"/>
    </row>
    <row r="74" spans="1:4" ht="14.25" customHeight="1">
      <c r="A74" s="19"/>
      <c r="B74" s="19"/>
      <c r="C74" s="19"/>
      <c r="D74" s="19"/>
    </row>
    <row r="75" spans="1:4" ht="14.25" customHeight="1">
      <c r="A75" s="19"/>
      <c r="B75" s="19"/>
      <c r="C75" s="19"/>
      <c r="D75" s="19"/>
    </row>
    <row r="76" spans="1:4" ht="14.25" customHeight="1">
      <c r="A76" s="19"/>
      <c r="B76" s="19"/>
      <c r="C76" s="19"/>
      <c r="D76" s="19"/>
    </row>
    <row r="77" spans="1:4" ht="14.25" customHeight="1">
      <c r="A77" s="19"/>
      <c r="B77" s="19"/>
      <c r="C77" s="19"/>
      <c r="D77" s="19"/>
    </row>
    <row r="78" spans="1:4" ht="14.25" customHeight="1">
      <c r="A78" s="19"/>
      <c r="B78" s="19"/>
      <c r="C78" s="19"/>
      <c r="D78" s="19"/>
    </row>
    <row r="79" spans="1:4" ht="14.25" customHeight="1">
      <c r="A79" s="19"/>
      <c r="B79" s="19"/>
      <c r="C79" s="19"/>
      <c r="D79" s="19"/>
    </row>
    <row r="80" spans="1:4" ht="14.25" customHeight="1">
      <c r="A80" s="19"/>
      <c r="B80" s="19"/>
      <c r="C80" s="19"/>
      <c r="D80" s="19"/>
    </row>
    <row r="81" spans="1:4" ht="14.25" customHeight="1">
      <c r="A81" s="19"/>
      <c r="B81" s="19"/>
      <c r="C81" s="19"/>
      <c r="D81" s="19"/>
    </row>
    <row r="82" spans="1:4" ht="14.25" customHeight="1">
      <c r="A82" s="19"/>
      <c r="B82" s="19"/>
      <c r="C82" s="19"/>
      <c r="D82" s="19"/>
    </row>
    <row r="83" spans="1:4" ht="14.25" customHeight="1">
      <c r="A83" s="19"/>
      <c r="B83" s="19"/>
      <c r="C83" s="19"/>
      <c r="D83" s="19"/>
    </row>
    <row r="84" spans="1:4" ht="14.25" customHeight="1">
      <c r="A84" s="19"/>
      <c r="B84" s="19"/>
      <c r="C84" s="19"/>
      <c r="D84" s="19"/>
    </row>
    <row r="85" spans="1:4" ht="14.25" customHeight="1">
      <c r="A85" s="19"/>
      <c r="B85" s="19"/>
      <c r="C85" s="19"/>
      <c r="D85" s="19"/>
    </row>
    <row r="86" spans="1:4" ht="14.25" customHeight="1">
      <c r="A86" s="19"/>
      <c r="B86" s="19"/>
      <c r="C86" s="19"/>
      <c r="D86" s="19"/>
    </row>
    <row r="87" spans="1:4" ht="14.25" customHeight="1">
      <c r="A87" s="19"/>
      <c r="B87" s="19"/>
      <c r="C87" s="19"/>
      <c r="D87" s="19"/>
    </row>
    <row r="88" spans="1:4" ht="14.25" customHeight="1">
      <c r="A88" s="19"/>
      <c r="B88" s="19"/>
      <c r="C88" s="19"/>
      <c r="D88" s="19"/>
    </row>
    <row r="89" spans="1:4" ht="14.25" customHeight="1">
      <c r="A89" s="19"/>
      <c r="B89" s="19"/>
      <c r="C89" s="19"/>
      <c r="D89" s="19"/>
    </row>
    <row r="90" spans="1:4" ht="14.25" customHeight="1">
      <c r="A90" s="19"/>
      <c r="B90" s="19"/>
      <c r="C90" s="19"/>
      <c r="D90" s="19"/>
    </row>
    <row r="91" spans="1:4" ht="14.25" customHeight="1">
      <c r="A91" s="19"/>
      <c r="B91" s="19"/>
      <c r="C91" s="19"/>
      <c r="D91" s="19"/>
    </row>
    <row r="92" spans="1:4" ht="14.25" customHeight="1">
      <c r="A92" s="19"/>
      <c r="B92" s="19"/>
      <c r="C92" s="19"/>
      <c r="D92" s="19"/>
    </row>
    <row r="93" spans="1:4" ht="14.25" customHeight="1">
      <c r="A93" s="19"/>
      <c r="B93" s="19"/>
      <c r="C93" s="19"/>
      <c r="D93" s="19"/>
    </row>
    <row r="94" spans="1:4" ht="14.25" customHeight="1">
      <c r="A94" s="19"/>
      <c r="B94" s="19"/>
      <c r="C94" s="19"/>
      <c r="D94" s="19"/>
    </row>
    <row r="95" spans="1:4" ht="14.25" customHeight="1">
      <c r="A95" s="19"/>
      <c r="B95" s="19"/>
      <c r="C95" s="19"/>
      <c r="D95" s="19"/>
    </row>
    <row r="96" spans="1:4" ht="14.25" customHeight="1">
      <c r="A96" s="19"/>
      <c r="B96" s="19"/>
      <c r="C96" s="19"/>
      <c r="D96" s="19"/>
    </row>
    <row r="97" spans="1:4" ht="14.25" customHeight="1">
      <c r="A97" s="19"/>
      <c r="B97" s="19"/>
      <c r="C97" s="19"/>
      <c r="D97" s="19"/>
    </row>
    <row r="98" spans="1:4" ht="14.25" customHeight="1">
      <c r="A98" s="19"/>
      <c r="B98" s="19"/>
      <c r="C98" s="19"/>
      <c r="D98" s="19"/>
    </row>
    <row r="99" spans="1:4" ht="14.25" customHeight="1">
      <c r="A99" s="19"/>
      <c r="B99" s="19"/>
      <c r="C99" s="19"/>
      <c r="D99" s="19"/>
    </row>
    <row r="100" spans="1:4" ht="14.25" customHeight="1">
      <c r="A100" s="19"/>
      <c r="B100" s="19"/>
      <c r="C100" s="19"/>
      <c r="D100" s="19"/>
    </row>
    <row r="101" spans="1:4" ht="14.25" customHeight="1">
      <c r="A101" s="19"/>
      <c r="B101" s="19"/>
      <c r="C101" s="19"/>
      <c r="D101" s="19"/>
    </row>
    <row r="102" spans="1:4" ht="14.25" customHeight="1">
      <c r="A102" s="19"/>
      <c r="B102" s="19"/>
      <c r="C102" s="19"/>
      <c r="D102" s="19"/>
    </row>
    <row r="103" spans="1:4" ht="14.25" customHeight="1">
      <c r="A103" s="19"/>
      <c r="B103" s="19"/>
      <c r="C103" s="19"/>
      <c r="D103" s="19"/>
    </row>
    <row r="104" spans="1:4" ht="14.25" customHeight="1">
      <c r="A104" s="19"/>
      <c r="B104" s="19"/>
      <c r="C104" s="19"/>
      <c r="D104" s="19"/>
    </row>
    <row r="105" spans="1:4" ht="14.25" customHeight="1">
      <c r="A105" s="19"/>
      <c r="B105" s="19"/>
      <c r="C105" s="19"/>
      <c r="D105" s="19"/>
    </row>
    <row r="106" spans="1:4" ht="14.25" customHeight="1">
      <c r="A106" s="19"/>
      <c r="B106" s="19"/>
      <c r="C106" s="19"/>
      <c r="D106" s="19"/>
    </row>
    <row r="107" spans="1:4" ht="14.25" customHeight="1">
      <c r="A107" s="19"/>
      <c r="B107" s="19"/>
      <c r="C107" s="19"/>
      <c r="D107" s="19"/>
    </row>
    <row r="108" spans="1:4" ht="14.25" customHeight="1">
      <c r="A108" s="19"/>
      <c r="B108" s="19"/>
      <c r="C108" s="19"/>
      <c r="D108" s="19"/>
    </row>
    <row r="109" spans="1:4" ht="14.25" customHeight="1">
      <c r="A109" s="19"/>
      <c r="B109" s="19"/>
      <c r="C109" s="19"/>
      <c r="D109" s="19"/>
    </row>
    <row r="110" spans="1:4" ht="14.25" customHeight="1">
      <c r="A110" s="19"/>
      <c r="B110" s="19"/>
      <c r="C110" s="19"/>
      <c r="D110" s="19"/>
    </row>
    <row r="111" spans="1:4" ht="14.25" customHeight="1">
      <c r="A111" s="19"/>
      <c r="B111" s="19"/>
      <c r="C111" s="19"/>
      <c r="D111" s="19"/>
    </row>
    <row r="112" spans="1:4" ht="14.25" customHeight="1">
      <c r="A112" s="19"/>
      <c r="B112" s="19"/>
      <c r="C112" s="19"/>
      <c r="D112" s="19"/>
    </row>
    <row r="113" spans="1:4" ht="14.25" customHeight="1">
      <c r="A113" s="19"/>
      <c r="B113" s="19"/>
      <c r="C113" s="19"/>
      <c r="D113" s="19"/>
    </row>
    <row r="114" spans="1:4" ht="14.25" customHeight="1">
      <c r="A114" s="19"/>
      <c r="B114" s="19"/>
      <c r="C114" s="19"/>
      <c r="D114" s="19"/>
    </row>
    <row r="115" spans="1:4" ht="14.25" customHeight="1">
      <c r="A115" s="19"/>
      <c r="B115" s="19"/>
      <c r="C115" s="19"/>
      <c r="D115" s="19"/>
    </row>
    <row r="116" spans="1:4" ht="14.25" customHeight="1">
      <c r="A116" s="19"/>
      <c r="B116" s="19"/>
      <c r="C116" s="19"/>
      <c r="D116" s="19"/>
    </row>
    <row r="117" spans="1:4" ht="14.25" customHeight="1">
      <c r="A117" s="19"/>
      <c r="B117" s="19"/>
      <c r="C117" s="19"/>
      <c r="D117" s="19"/>
    </row>
    <row r="118" spans="1:4" ht="14.25" customHeight="1">
      <c r="A118" s="19"/>
      <c r="B118" s="19"/>
      <c r="C118" s="19"/>
      <c r="D118" s="19"/>
    </row>
    <row r="119" spans="1:4" ht="14.25" customHeight="1">
      <c r="A119" s="19"/>
      <c r="B119" s="19"/>
      <c r="C119" s="19"/>
      <c r="D119" s="19"/>
    </row>
    <row r="120" spans="1:4" ht="14.25" customHeight="1">
      <c r="A120" s="19"/>
      <c r="B120" s="19"/>
      <c r="C120" s="19"/>
      <c r="D120" s="19"/>
    </row>
    <row r="121" spans="1:4" ht="14.25" customHeight="1">
      <c r="A121" s="19"/>
      <c r="B121" s="19"/>
      <c r="C121" s="19"/>
      <c r="D121" s="19"/>
    </row>
    <row r="122" spans="1:4" ht="14.25" customHeight="1">
      <c r="A122" s="19"/>
      <c r="B122" s="19"/>
      <c r="C122" s="19"/>
      <c r="D122" s="19"/>
    </row>
    <row r="123" spans="1:4" ht="14.25" customHeight="1">
      <c r="A123" s="19"/>
      <c r="B123" s="19"/>
      <c r="C123" s="19"/>
      <c r="D123" s="19"/>
    </row>
    <row r="124" spans="1:4" ht="14.25" customHeight="1">
      <c r="A124" s="19"/>
      <c r="B124" s="19"/>
      <c r="C124" s="19"/>
      <c r="D124" s="19"/>
    </row>
    <row r="125" spans="1:4" ht="14.25" customHeight="1">
      <c r="A125" s="19"/>
      <c r="B125" s="19"/>
      <c r="C125" s="19"/>
      <c r="D125" s="19"/>
    </row>
    <row r="126" spans="1:4" ht="14.25" customHeight="1">
      <c r="A126" s="19"/>
      <c r="B126" s="19"/>
      <c r="C126" s="19"/>
      <c r="D126" s="19"/>
    </row>
    <row r="127" spans="1:4" ht="14.25" customHeight="1">
      <c r="A127" s="19"/>
      <c r="B127" s="19"/>
      <c r="C127" s="19"/>
      <c r="D127" s="19"/>
    </row>
    <row r="128" spans="1:4" ht="14.25" customHeight="1">
      <c r="A128" s="19"/>
      <c r="B128" s="19"/>
      <c r="C128" s="19"/>
      <c r="D128" s="19"/>
    </row>
    <row r="129" spans="1:4" ht="14.25" customHeight="1">
      <c r="A129" s="19"/>
      <c r="B129" s="19"/>
      <c r="C129" s="19"/>
      <c r="D129" s="19"/>
    </row>
    <row r="130" spans="1:4" ht="14.25" customHeight="1">
      <c r="A130" s="19"/>
      <c r="B130" s="19"/>
      <c r="C130" s="19"/>
      <c r="D130" s="19"/>
    </row>
    <row r="131" spans="1:4" ht="14.25" customHeight="1">
      <c r="A131" s="19"/>
      <c r="B131" s="19"/>
      <c r="C131" s="19"/>
      <c r="D131" s="19"/>
    </row>
    <row r="132" spans="1:4" ht="14.25" customHeight="1">
      <c r="A132" s="19"/>
      <c r="B132" s="19"/>
      <c r="C132" s="19"/>
      <c r="D132" s="19"/>
    </row>
    <row r="133" spans="1:4" ht="14.25" customHeight="1">
      <c r="A133" s="19"/>
      <c r="B133" s="19"/>
      <c r="C133" s="19"/>
      <c r="D133" s="19"/>
    </row>
    <row r="134" spans="1:4" ht="14.25" customHeight="1">
      <c r="A134" s="19"/>
      <c r="B134" s="19"/>
      <c r="C134" s="19"/>
      <c r="D134" s="19"/>
    </row>
    <row r="135" spans="1:4" ht="14.25" customHeight="1">
      <c r="A135" s="19"/>
      <c r="B135" s="19"/>
      <c r="C135" s="19"/>
      <c r="D135" s="19"/>
    </row>
    <row r="136" spans="1:4" ht="14.25" customHeight="1">
      <c r="A136" s="19"/>
      <c r="B136" s="19"/>
      <c r="C136" s="19"/>
      <c r="D136" s="19"/>
    </row>
    <row r="137" spans="1:4" ht="14.25" customHeight="1">
      <c r="A137" s="19"/>
      <c r="B137" s="19"/>
      <c r="C137" s="19"/>
      <c r="D137" s="19"/>
    </row>
    <row r="138" spans="1:4" ht="14.25" customHeight="1">
      <c r="A138" s="19"/>
      <c r="B138" s="19"/>
      <c r="C138" s="19"/>
      <c r="D138" s="19"/>
    </row>
    <row r="139" spans="1:4" ht="14.25" customHeight="1">
      <c r="A139" s="19"/>
      <c r="B139" s="19"/>
      <c r="C139" s="19"/>
      <c r="D139" s="19"/>
    </row>
    <row r="140" spans="1:4" ht="14.25" customHeight="1">
      <c r="A140" s="19"/>
      <c r="B140" s="19"/>
      <c r="C140" s="19"/>
      <c r="D140" s="19"/>
    </row>
    <row r="141" spans="1:4" ht="14.25" customHeight="1">
      <c r="A141" s="19"/>
      <c r="B141" s="19"/>
      <c r="C141" s="19"/>
      <c r="D141" s="19"/>
    </row>
    <row r="142" spans="1:4" ht="14.25" customHeight="1">
      <c r="A142" s="19"/>
      <c r="B142" s="19"/>
      <c r="C142" s="19"/>
      <c r="D142" s="19"/>
    </row>
    <row r="143" spans="1:4" ht="14.25" customHeight="1">
      <c r="A143" s="19"/>
      <c r="B143" s="19"/>
      <c r="C143" s="19"/>
      <c r="D143" s="19"/>
    </row>
    <row r="144" spans="1:4" ht="14.25" customHeight="1">
      <c r="A144" s="19"/>
      <c r="B144" s="19"/>
      <c r="C144" s="19"/>
      <c r="D144" s="19"/>
    </row>
    <row r="145" spans="1:4" ht="14.25" customHeight="1">
      <c r="A145" s="19"/>
      <c r="B145" s="19"/>
      <c r="C145" s="19"/>
      <c r="D145" s="19"/>
    </row>
    <row r="146" spans="1:4" ht="14.25" customHeight="1">
      <c r="A146" s="19"/>
      <c r="B146" s="19"/>
      <c r="C146" s="19"/>
      <c r="D146" s="19"/>
    </row>
    <row r="147" spans="1:4" ht="14.25" customHeight="1">
      <c r="A147" s="19"/>
      <c r="B147" s="19"/>
      <c r="C147" s="19"/>
      <c r="D147" s="19"/>
    </row>
    <row r="148" spans="1:4" ht="14.25" customHeight="1">
      <c r="A148" s="19"/>
      <c r="B148" s="19"/>
      <c r="C148" s="19"/>
      <c r="D148" s="19"/>
    </row>
    <row r="149" spans="1:4" ht="14.25" customHeight="1">
      <c r="A149" s="19"/>
      <c r="B149" s="19"/>
      <c r="C149" s="19"/>
      <c r="D149" s="19"/>
    </row>
    <row r="150" spans="1:4" ht="14.25" customHeight="1">
      <c r="A150" s="19"/>
      <c r="B150" s="19"/>
      <c r="C150" s="19"/>
      <c r="D150" s="19"/>
    </row>
    <row r="151" spans="1:4" ht="14.25" customHeight="1">
      <c r="A151" s="19"/>
      <c r="B151" s="19"/>
      <c r="C151" s="19"/>
      <c r="D151" s="19"/>
    </row>
    <row r="152" spans="1:4" ht="14.25" customHeight="1">
      <c r="A152" s="19"/>
      <c r="B152" s="19"/>
      <c r="C152" s="19"/>
      <c r="D152" s="19"/>
    </row>
    <row r="153" spans="1:4" ht="14.25" customHeight="1">
      <c r="A153" s="19"/>
      <c r="B153" s="19"/>
      <c r="C153" s="19"/>
      <c r="D153" s="19"/>
    </row>
    <row r="154" spans="1:4" ht="14.25" customHeight="1">
      <c r="A154" s="19"/>
      <c r="B154" s="19"/>
      <c r="C154" s="19"/>
      <c r="D154" s="19"/>
    </row>
    <row r="155" spans="1:4" ht="14.25" customHeight="1">
      <c r="A155" s="19"/>
      <c r="B155" s="19"/>
      <c r="C155" s="19"/>
      <c r="D155" s="19"/>
    </row>
    <row r="156" spans="1:4" ht="14.25" customHeight="1">
      <c r="A156" s="19"/>
      <c r="B156" s="19"/>
      <c r="C156" s="19"/>
      <c r="D156" s="19"/>
    </row>
    <row r="157" spans="1:4" ht="14.25" customHeight="1">
      <c r="A157" s="19"/>
      <c r="B157" s="19"/>
      <c r="C157" s="19"/>
      <c r="D157" s="19"/>
    </row>
    <row r="158" spans="1:4" ht="14.25" customHeight="1">
      <c r="A158" s="19"/>
      <c r="B158" s="19"/>
      <c r="C158" s="19"/>
      <c r="D158" s="19"/>
    </row>
    <row r="159" spans="1:4" ht="14.25" customHeight="1">
      <c r="A159" s="19"/>
      <c r="B159" s="19"/>
      <c r="C159" s="19"/>
      <c r="D159" s="19"/>
    </row>
    <row r="160" spans="1:4" ht="14.25" customHeight="1">
      <c r="A160" s="19"/>
      <c r="B160" s="19"/>
      <c r="C160" s="19"/>
      <c r="D160" s="19"/>
    </row>
    <row r="161" spans="1:4" ht="14.25" customHeight="1">
      <c r="A161" s="19"/>
      <c r="B161" s="19"/>
      <c r="C161" s="19"/>
      <c r="D161" s="19"/>
    </row>
    <row r="162" spans="1:4" ht="14.25" customHeight="1">
      <c r="A162" s="19"/>
      <c r="B162" s="19"/>
      <c r="C162" s="19"/>
      <c r="D162" s="19"/>
    </row>
    <row r="163" spans="1:4" ht="14.25" customHeight="1">
      <c r="A163" s="19"/>
      <c r="B163" s="19"/>
      <c r="C163" s="19"/>
      <c r="D163" s="19"/>
    </row>
    <row r="164" spans="1:4" ht="14.25" customHeight="1">
      <c r="A164" s="19"/>
      <c r="B164" s="19"/>
      <c r="C164" s="19"/>
      <c r="D164" s="19"/>
    </row>
    <row r="165" spans="1:4" ht="14.25" customHeight="1">
      <c r="A165" s="19"/>
      <c r="B165" s="19"/>
      <c r="C165" s="19"/>
      <c r="D165" s="19"/>
    </row>
    <row r="166" spans="1:4" ht="14.25" customHeight="1">
      <c r="A166" s="19"/>
      <c r="B166" s="19"/>
      <c r="C166" s="19"/>
      <c r="D166" s="19"/>
    </row>
    <row r="167" spans="1:4" ht="14.25" customHeight="1">
      <c r="A167" s="19"/>
      <c r="B167" s="19"/>
      <c r="C167" s="19"/>
      <c r="D167" s="19"/>
    </row>
    <row r="168" spans="1:4" ht="14.25" customHeight="1">
      <c r="A168" s="19"/>
      <c r="B168" s="19"/>
      <c r="C168" s="19"/>
      <c r="D168" s="19"/>
    </row>
    <row r="169" spans="1:4" ht="14.25" customHeight="1">
      <c r="A169" s="19"/>
      <c r="B169" s="19"/>
      <c r="C169" s="19"/>
      <c r="D169" s="19"/>
    </row>
    <row r="170" spans="1:4" ht="14.25" customHeight="1">
      <c r="A170" s="19"/>
      <c r="B170" s="19"/>
      <c r="C170" s="19"/>
      <c r="D170" s="19"/>
    </row>
    <row r="171" spans="1:4" ht="14.25" customHeight="1">
      <c r="A171" s="19"/>
      <c r="B171" s="19"/>
      <c r="C171" s="19"/>
      <c r="D171" s="19"/>
    </row>
    <row r="172" spans="1:4" ht="14.25" customHeight="1">
      <c r="A172" s="19"/>
      <c r="B172" s="19"/>
      <c r="C172" s="19"/>
      <c r="D172" s="19"/>
    </row>
    <row r="173" spans="1:4" ht="14.25" customHeight="1">
      <c r="A173" s="19"/>
      <c r="B173" s="19"/>
      <c r="C173" s="19"/>
      <c r="D173" s="19"/>
    </row>
    <row r="174" spans="1:4" ht="14.25" customHeight="1">
      <c r="A174" s="19"/>
      <c r="B174" s="19"/>
      <c r="C174" s="19"/>
      <c r="D174" s="19"/>
    </row>
    <row r="175" spans="1:4" ht="14.25" customHeight="1">
      <c r="A175" s="19"/>
      <c r="B175" s="19"/>
      <c r="C175" s="19"/>
      <c r="D175" s="19"/>
    </row>
    <row r="176" spans="1:4" ht="14.25" customHeight="1">
      <c r="A176" s="19"/>
      <c r="B176" s="19"/>
      <c r="C176" s="19"/>
      <c r="D176" s="19"/>
    </row>
    <row r="177" spans="1:4" ht="14.25" customHeight="1">
      <c r="A177" s="19"/>
      <c r="B177" s="19"/>
      <c r="C177" s="19"/>
      <c r="D177" s="19"/>
    </row>
    <row r="178" spans="1:4" ht="14.25" customHeight="1">
      <c r="A178" s="19"/>
      <c r="B178" s="19"/>
      <c r="C178" s="19"/>
      <c r="D178" s="19"/>
    </row>
    <row r="179" spans="1:4" ht="14.25" customHeight="1">
      <c r="A179" s="19"/>
      <c r="B179" s="19"/>
      <c r="C179" s="19"/>
      <c r="D179" s="19"/>
    </row>
    <row r="180" spans="1:4" ht="14.25" customHeight="1">
      <c r="A180" s="19"/>
      <c r="B180" s="19"/>
      <c r="C180" s="19"/>
      <c r="D180" s="19"/>
    </row>
    <row r="181" spans="1:4" ht="14.25" customHeight="1">
      <c r="A181" s="19"/>
      <c r="B181" s="19"/>
      <c r="C181" s="19"/>
      <c r="D181" s="19"/>
    </row>
    <row r="182" spans="1:4" ht="14.25" customHeight="1">
      <c r="A182" s="19"/>
      <c r="B182" s="19"/>
      <c r="C182" s="19"/>
      <c r="D182" s="19"/>
    </row>
    <row r="183" spans="1:4" ht="14.25" customHeight="1">
      <c r="A183" s="19"/>
      <c r="B183" s="19"/>
      <c r="C183" s="19"/>
      <c r="D183" s="19"/>
    </row>
    <row r="184" spans="1:4" ht="14.25" customHeight="1">
      <c r="A184" s="19"/>
      <c r="B184" s="19"/>
      <c r="C184" s="19"/>
      <c r="D184" s="19"/>
    </row>
    <row r="185" spans="1:4" ht="14.25" customHeight="1">
      <c r="A185" s="19"/>
      <c r="B185" s="19"/>
      <c r="C185" s="19"/>
      <c r="D185" s="19"/>
    </row>
    <row r="186" spans="1:4" ht="14.25" customHeight="1">
      <c r="A186" s="19"/>
      <c r="B186" s="19"/>
      <c r="C186" s="19"/>
      <c r="D186" s="19"/>
    </row>
    <row r="187" spans="1:4" ht="14.25" customHeight="1">
      <c r="A187" s="19"/>
      <c r="B187" s="19"/>
      <c r="C187" s="19"/>
      <c r="D187" s="19"/>
    </row>
    <row r="188" spans="1:4" ht="14.25" customHeight="1">
      <c r="A188" s="19"/>
      <c r="B188" s="19"/>
      <c r="C188" s="19"/>
      <c r="D188" s="19"/>
    </row>
    <row r="189" spans="1:4" ht="14.25" customHeight="1">
      <c r="A189" s="19"/>
      <c r="B189" s="19"/>
      <c r="C189" s="19"/>
      <c r="D189" s="19"/>
    </row>
    <row r="190" spans="1:4" ht="14.25" customHeight="1">
      <c r="A190" s="19"/>
      <c r="B190" s="19"/>
      <c r="C190" s="19"/>
      <c r="D190" s="19"/>
    </row>
    <row r="191" spans="1:4" ht="14.25" customHeight="1">
      <c r="A191" s="19"/>
      <c r="B191" s="19"/>
      <c r="C191" s="19"/>
      <c r="D191" s="19"/>
    </row>
    <row r="192" spans="1:4" ht="14.25" customHeight="1">
      <c r="A192" s="19"/>
      <c r="B192" s="19"/>
      <c r="C192" s="19"/>
      <c r="D192" s="19"/>
    </row>
    <row r="193" spans="1:4" ht="14.25" customHeight="1">
      <c r="A193" s="19"/>
      <c r="B193" s="19"/>
      <c r="C193" s="19"/>
      <c r="D193" s="19"/>
    </row>
    <row r="194" spans="1:4" ht="14.25" customHeight="1">
      <c r="A194" s="19"/>
      <c r="B194" s="19"/>
      <c r="C194" s="19"/>
      <c r="D194" s="19"/>
    </row>
    <row r="195" spans="1:4" ht="14.25" customHeight="1">
      <c r="A195" s="19"/>
      <c r="B195" s="19"/>
      <c r="C195" s="19"/>
      <c r="D195" s="19"/>
    </row>
    <row r="196" spans="1:4" ht="14.25" customHeight="1">
      <c r="A196" s="19"/>
      <c r="B196" s="19"/>
      <c r="C196" s="19"/>
      <c r="D196" s="19"/>
    </row>
    <row r="197" spans="1:4" ht="14.25" customHeight="1">
      <c r="A197" s="19"/>
      <c r="B197" s="19"/>
      <c r="C197" s="19"/>
      <c r="D197" s="19"/>
    </row>
    <row r="198" spans="1:4" ht="14.25" customHeight="1">
      <c r="A198" s="19"/>
      <c r="B198" s="19"/>
      <c r="C198" s="19"/>
      <c r="D198" s="19"/>
    </row>
    <row r="199" spans="1:4" ht="14.25" customHeight="1">
      <c r="A199" s="19"/>
      <c r="B199" s="19"/>
      <c r="C199" s="19"/>
      <c r="D199" s="19"/>
    </row>
    <row r="200" spans="1:4" ht="14.25" customHeight="1">
      <c r="A200" s="19"/>
      <c r="B200" s="19"/>
      <c r="C200" s="19"/>
      <c r="D200" s="19"/>
    </row>
    <row r="201" spans="1:4" ht="14.25" customHeight="1">
      <c r="A201" s="19"/>
      <c r="B201" s="19"/>
      <c r="C201" s="19"/>
      <c r="D201" s="19"/>
    </row>
    <row r="202" spans="1:4" ht="14.25" customHeight="1">
      <c r="A202" s="19"/>
      <c r="B202" s="19"/>
      <c r="C202" s="19"/>
      <c r="D202" s="19"/>
    </row>
    <row r="203" spans="1:4" ht="14.25" customHeight="1">
      <c r="A203" s="19"/>
      <c r="B203" s="19"/>
      <c r="C203" s="19"/>
      <c r="D203" s="19"/>
    </row>
    <row r="204" spans="1:4" ht="14.25" customHeight="1">
      <c r="A204" s="19"/>
      <c r="B204" s="19"/>
      <c r="C204" s="19"/>
      <c r="D204" s="19"/>
    </row>
    <row r="205" spans="1:4" ht="14.25" customHeight="1">
      <c r="A205" s="19"/>
      <c r="B205" s="19"/>
      <c r="C205" s="19"/>
      <c r="D205" s="19"/>
    </row>
    <row r="206" spans="1:4" ht="14.25" customHeight="1">
      <c r="A206" s="19"/>
      <c r="B206" s="19"/>
      <c r="C206" s="19"/>
      <c r="D206" s="19"/>
    </row>
    <row r="207" spans="1:4" ht="14.25" customHeight="1">
      <c r="A207" s="19"/>
      <c r="B207" s="19"/>
      <c r="C207" s="19"/>
      <c r="D207" s="19"/>
    </row>
    <row r="208" spans="1:4" ht="14.25" customHeight="1">
      <c r="A208" s="19"/>
      <c r="B208" s="19"/>
      <c r="C208" s="19"/>
      <c r="D208" s="19"/>
    </row>
    <row r="209" spans="1:4" ht="14.25" customHeight="1">
      <c r="A209" s="19"/>
      <c r="B209" s="19"/>
      <c r="C209" s="19"/>
      <c r="D209" s="19"/>
    </row>
    <row r="210" spans="1:4" ht="14.25" customHeight="1">
      <c r="A210" s="19"/>
      <c r="B210" s="19"/>
      <c r="C210" s="19"/>
      <c r="D210" s="19"/>
    </row>
    <row r="211" spans="1:4" ht="14.25" customHeight="1">
      <c r="A211" s="19"/>
      <c r="B211" s="19"/>
      <c r="C211" s="19"/>
      <c r="D211" s="19"/>
    </row>
    <row r="212" spans="1:4" ht="14.25" customHeight="1">
      <c r="A212" s="19"/>
      <c r="B212" s="19"/>
      <c r="C212" s="19"/>
      <c r="D212" s="19"/>
    </row>
    <row r="213" spans="1:4" ht="14.25" customHeight="1">
      <c r="A213" s="19"/>
      <c r="B213" s="19"/>
      <c r="C213" s="19"/>
      <c r="D213" s="19"/>
    </row>
    <row r="214" spans="1:4" ht="14.25" customHeight="1">
      <c r="A214" s="19"/>
      <c r="B214" s="19"/>
      <c r="C214" s="19"/>
      <c r="D214" s="19"/>
    </row>
    <row r="215" spans="1:4" ht="14.25" customHeight="1">
      <c r="A215" s="19"/>
      <c r="B215" s="19"/>
      <c r="C215" s="19"/>
      <c r="D215" s="19"/>
    </row>
    <row r="216" spans="1:4" ht="14.25" customHeight="1">
      <c r="A216" s="19"/>
      <c r="B216" s="19"/>
      <c r="C216" s="19"/>
      <c r="D216" s="19"/>
    </row>
    <row r="217" spans="1:4" ht="14.25" customHeight="1">
      <c r="A217" s="19"/>
      <c r="B217" s="19"/>
      <c r="C217" s="19"/>
      <c r="D217" s="19"/>
    </row>
    <row r="218" spans="1:4" ht="14.25" customHeight="1">
      <c r="A218" s="19"/>
      <c r="B218" s="19"/>
      <c r="C218" s="19"/>
      <c r="D218" s="19"/>
    </row>
    <row r="219" spans="1:4" ht="14.25" customHeight="1">
      <c r="A219" s="19"/>
      <c r="B219" s="19"/>
      <c r="C219" s="19"/>
      <c r="D219" s="19"/>
    </row>
    <row r="220" spans="1:4" ht="14.25" customHeight="1">
      <c r="A220" s="19"/>
      <c r="B220" s="19"/>
      <c r="C220" s="19"/>
      <c r="D220" s="19"/>
    </row>
    <row r="221" spans="1:4" ht="14.25" customHeight="1">
      <c r="A221" s="19"/>
      <c r="B221" s="19"/>
      <c r="C221" s="19"/>
      <c r="D221" s="19"/>
    </row>
    <row r="222" spans="1:4" ht="14.25" customHeight="1">
      <c r="A222" s="19"/>
      <c r="B222" s="19"/>
      <c r="C222" s="19"/>
      <c r="D222" s="19"/>
    </row>
    <row r="223" spans="1:4" ht="14.25" customHeight="1">
      <c r="A223" s="19"/>
      <c r="B223" s="19"/>
      <c r="C223" s="19"/>
      <c r="D223" s="19"/>
    </row>
    <row r="224" spans="1:4" ht="14.25" customHeight="1">
      <c r="A224" s="19"/>
      <c r="B224" s="19"/>
      <c r="C224" s="19"/>
      <c r="D224" s="19"/>
    </row>
    <row r="225" spans="1:4" ht="14.25" customHeight="1">
      <c r="A225" s="19"/>
      <c r="B225" s="19"/>
      <c r="C225" s="19"/>
      <c r="D225" s="19"/>
    </row>
    <row r="226" spans="1:4" ht="14.25" customHeight="1">
      <c r="A226" s="19"/>
      <c r="B226" s="19"/>
      <c r="C226" s="19"/>
      <c r="D226" s="19"/>
    </row>
    <row r="227" spans="1:4" ht="14.25" customHeight="1">
      <c r="A227" s="19"/>
      <c r="B227" s="19"/>
      <c r="C227" s="19"/>
      <c r="D227" s="19"/>
    </row>
    <row r="228" spans="1:4" ht="14.25" customHeight="1">
      <c r="A228" s="19"/>
      <c r="B228" s="19"/>
      <c r="C228" s="19"/>
      <c r="D228" s="19"/>
    </row>
    <row r="229" spans="1:4" ht="14.25" customHeight="1">
      <c r="A229" s="19"/>
      <c r="B229" s="19"/>
      <c r="C229" s="19"/>
      <c r="D229" s="19"/>
    </row>
    <row r="230" spans="1:4" ht="14.25" customHeight="1">
      <c r="A230" s="19"/>
      <c r="B230" s="19"/>
      <c r="C230" s="19"/>
      <c r="D230" s="19"/>
    </row>
    <row r="231" spans="1:4" ht="14.25" customHeight="1">
      <c r="A231" s="19"/>
      <c r="B231" s="19"/>
      <c r="C231" s="19"/>
      <c r="D231" s="19"/>
    </row>
    <row r="232" spans="1:4" ht="14.25" customHeight="1">
      <c r="A232" s="19"/>
      <c r="B232" s="19"/>
      <c r="C232" s="19"/>
      <c r="D232" s="19"/>
    </row>
    <row r="233" spans="1:4" ht="14.25" customHeight="1">
      <c r="A233" s="19"/>
      <c r="B233" s="19"/>
      <c r="C233" s="19"/>
      <c r="D233" s="19"/>
    </row>
    <row r="234" spans="1:4" ht="14.25" customHeight="1">
      <c r="A234" s="19"/>
      <c r="B234" s="19"/>
      <c r="C234" s="19"/>
      <c r="D234" s="19"/>
    </row>
    <row r="235" spans="1:4" ht="14.25" customHeight="1">
      <c r="A235" s="19"/>
      <c r="B235" s="19"/>
      <c r="C235" s="19"/>
      <c r="D235" s="19"/>
    </row>
    <row r="236" spans="1:4" ht="14.25" customHeight="1">
      <c r="A236" s="19"/>
      <c r="B236" s="19"/>
      <c r="C236" s="19"/>
      <c r="D236" s="19"/>
    </row>
    <row r="237" spans="1:4" ht="14.25" customHeight="1">
      <c r="A237" s="19"/>
      <c r="B237" s="19"/>
      <c r="C237" s="19"/>
      <c r="D237" s="19"/>
    </row>
    <row r="238" spans="1:4" ht="14.25" customHeight="1">
      <c r="A238" s="19"/>
      <c r="B238" s="19"/>
      <c r="C238" s="19"/>
      <c r="D238" s="19"/>
    </row>
    <row r="239" spans="1:4" ht="14.25" customHeight="1">
      <c r="A239" s="19"/>
      <c r="B239" s="19"/>
      <c r="C239" s="19"/>
      <c r="D239" s="19"/>
    </row>
    <row r="240" spans="1:4" ht="14.25" customHeight="1">
      <c r="A240" s="19"/>
      <c r="B240" s="19"/>
      <c r="C240" s="19"/>
      <c r="D240" s="19"/>
    </row>
    <row r="241" spans="1:4" ht="14.25" customHeight="1">
      <c r="A241" s="19"/>
      <c r="B241" s="19"/>
      <c r="C241" s="19"/>
      <c r="D241" s="19"/>
    </row>
    <row r="242" spans="1:4" ht="14.25" customHeight="1">
      <c r="A242" s="19"/>
      <c r="B242" s="19"/>
      <c r="C242" s="19"/>
      <c r="D242" s="19"/>
    </row>
    <row r="243" spans="1:4" ht="14.25" customHeight="1">
      <c r="A243" s="19"/>
      <c r="B243" s="19"/>
      <c r="C243" s="19"/>
      <c r="D243" s="19"/>
    </row>
    <row r="244" spans="1:4" ht="14.25" customHeight="1">
      <c r="A244" s="19"/>
      <c r="B244" s="19"/>
      <c r="C244" s="19"/>
      <c r="D244" s="19"/>
    </row>
    <row r="245" spans="1:4" ht="14.25" customHeight="1">
      <c r="A245" s="19"/>
      <c r="B245" s="19"/>
      <c r="C245" s="19"/>
      <c r="D245" s="19"/>
    </row>
    <row r="246" spans="1:4" ht="14.25" customHeight="1">
      <c r="A246" s="19"/>
      <c r="B246" s="19"/>
      <c r="C246" s="19"/>
      <c r="D246" s="19"/>
    </row>
    <row r="247" spans="1:4" ht="14.25" customHeight="1">
      <c r="A247" s="19"/>
      <c r="B247" s="19"/>
      <c r="C247" s="19"/>
      <c r="D247" s="19"/>
    </row>
    <row r="248" spans="1:4" ht="14.25" customHeight="1">
      <c r="A248" s="19"/>
      <c r="B248" s="19"/>
      <c r="C248" s="19"/>
      <c r="D248" s="19"/>
    </row>
    <row r="249" spans="1:4" ht="14.25" customHeight="1">
      <c r="A249" s="19"/>
      <c r="B249" s="19"/>
      <c r="C249" s="19"/>
      <c r="D249" s="19"/>
    </row>
    <row r="250" spans="1:4" ht="14.25" customHeight="1">
      <c r="A250" s="19"/>
      <c r="B250" s="19"/>
      <c r="C250" s="19"/>
      <c r="D250" s="19"/>
    </row>
    <row r="251" spans="1:4" ht="14.25" customHeight="1">
      <c r="A251" s="19"/>
      <c r="B251" s="19"/>
      <c r="C251" s="19"/>
      <c r="D251" s="19"/>
    </row>
    <row r="252" spans="1:4" ht="14.25" customHeight="1">
      <c r="A252" s="19"/>
      <c r="B252" s="19"/>
      <c r="C252" s="19"/>
      <c r="D252" s="19"/>
    </row>
    <row r="253" spans="1:4" ht="14.25" customHeight="1">
      <c r="A253" s="19"/>
      <c r="B253" s="19"/>
      <c r="C253" s="19"/>
      <c r="D253" s="19"/>
    </row>
    <row r="254" spans="1:4" ht="14.25" customHeight="1">
      <c r="A254" s="19"/>
      <c r="B254" s="19"/>
      <c r="C254" s="19"/>
      <c r="D254" s="19"/>
    </row>
    <row r="255" spans="1:4" ht="14.25" customHeight="1">
      <c r="A255" s="19"/>
      <c r="B255" s="19"/>
      <c r="C255" s="19"/>
      <c r="D255" s="19"/>
    </row>
    <row r="256" spans="1:4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4">
    <mergeCell ref="A4:D4"/>
    <mergeCell ref="A5:A7"/>
    <mergeCell ref="B5:B7"/>
    <mergeCell ref="C6:D6"/>
  </mergeCells>
  <pageMargins left="0.39370078740157483" right="0.51181102362204722" top="0.35433070866141736" bottom="0.33" header="0" footer="0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6"/>
  <sheetViews>
    <sheetView view="pageBreakPreview" zoomScale="60" zoomScaleNormal="10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A3" sqref="A3:E3"/>
    </sheetView>
  </sheetViews>
  <sheetFormatPr defaultColWidth="10.09765625" defaultRowHeight="15" customHeight="1"/>
  <cols>
    <col min="1" max="1" width="19" style="71" customWidth="1"/>
    <col min="2" max="2" width="20" style="71" customWidth="1"/>
    <col min="3" max="3" width="24.3984375" style="71" customWidth="1"/>
    <col min="4" max="5" width="16" style="71" customWidth="1"/>
    <col min="6" max="16384" width="10.09765625" style="20"/>
  </cols>
  <sheetData>
    <row r="1" spans="1:13" ht="29.25" customHeight="1">
      <c r="A1" s="47"/>
      <c r="B1" s="47"/>
      <c r="C1" s="47"/>
      <c r="D1" s="47"/>
      <c r="E1" s="107" t="s">
        <v>135</v>
      </c>
    </row>
    <row r="2" spans="1:13" ht="1.5" customHeight="1">
      <c r="A2" s="47"/>
      <c r="B2" s="47"/>
      <c r="C2" s="47"/>
      <c r="D2" s="47"/>
      <c r="E2" s="47"/>
    </row>
    <row r="3" spans="1:13" ht="56.25" customHeight="1">
      <c r="A3" s="109" t="s">
        <v>112</v>
      </c>
      <c r="B3" s="93"/>
      <c r="C3" s="93"/>
      <c r="D3" s="93"/>
      <c r="E3" s="93"/>
    </row>
    <row r="4" spans="1:13" ht="26.25" customHeight="1">
      <c r="A4" s="92" t="s">
        <v>97</v>
      </c>
      <c r="B4" s="93"/>
      <c r="C4" s="93"/>
      <c r="D4" s="93"/>
      <c r="E4" s="93"/>
    </row>
    <row r="5" spans="1:13" ht="32.25" customHeight="1">
      <c r="A5" s="48" t="s">
        <v>37</v>
      </c>
      <c r="B5" s="48" t="s">
        <v>38</v>
      </c>
      <c r="C5" s="48" t="s">
        <v>98</v>
      </c>
      <c r="D5" s="49"/>
      <c r="E5" s="49"/>
    </row>
    <row r="6" spans="1:13" ht="56.25" customHeight="1">
      <c r="A6" s="50"/>
      <c r="B6" s="50"/>
      <c r="C6" s="50"/>
      <c r="D6" s="94" t="s">
        <v>94</v>
      </c>
      <c r="E6" s="95"/>
    </row>
    <row r="7" spans="1:13" ht="66.75" customHeight="1">
      <c r="A7" s="51"/>
      <c r="B7" s="51"/>
      <c r="C7" s="51"/>
      <c r="D7" s="52" t="s">
        <v>110</v>
      </c>
      <c r="E7" s="52" t="s">
        <v>111</v>
      </c>
    </row>
    <row r="8" spans="1:13" ht="15.75" customHeight="1">
      <c r="A8" s="53" t="s">
        <v>41</v>
      </c>
      <c r="B8" s="54">
        <v>4011010</v>
      </c>
      <c r="C8" s="54" t="s">
        <v>43</v>
      </c>
      <c r="D8" s="55">
        <v>99765</v>
      </c>
      <c r="E8" s="55">
        <v>99765</v>
      </c>
      <c r="F8" s="21"/>
      <c r="G8" s="21"/>
      <c r="H8" s="21"/>
      <c r="I8" s="21"/>
      <c r="J8" s="21"/>
      <c r="K8" s="21"/>
      <c r="L8" s="21"/>
      <c r="M8" s="21"/>
    </row>
    <row r="9" spans="1:13" ht="15.75" customHeight="1">
      <c r="A9" s="53" t="s">
        <v>41</v>
      </c>
      <c r="B9" s="54">
        <v>4011010</v>
      </c>
      <c r="C9" s="54" t="s">
        <v>44</v>
      </c>
      <c r="D9" s="55">
        <f>545000-63345</f>
        <v>481655</v>
      </c>
      <c r="E9" s="55">
        <v>481654.91</v>
      </c>
      <c r="F9" s="21"/>
      <c r="G9" s="21"/>
      <c r="H9" s="21"/>
      <c r="I9" s="21"/>
      <c r="J9" s="21"/>
      <c r="K9" s="21"/>
      <c r="L9" s="21"/>
      <c r="M9" s="21"/>
    </row>
    <row r="10" spans="1:13" ht="15.75" customHeight="1">
      <c r="A10" s="53" t="s">
        <v>41</v>
      </c>
      <c r="B10" s="54">
        <v>4011010</v>
      </c>
      <c r="C10" s="54" t="s">
        <v>45</v>
      </c>
      <c r="D10" s="55">
        <v>222546</v>
      </c>
      <c r="E10" s="55">
        <v>222546</v>
      </c>
      <c r="F10" s="21"/>
      <c r="G10" s="21"/>
      <c r="H10" s="21"/>
      <c r="I10" s="21"/>
      <c r="J10" s="21"/>
      <c r="K10" s="21"/>
      <c r="L10" s="21"/>
      <c r="M10" s="21"/>
    </row>
    <row r="11" spans="1:13" ht="32.25" customHeight="1">
      <c r="A11" s="53" t="s">
        <v>41</v>
      </c>
      <c r="B11" s="54">
        <v>4011010</v>
      </c>
      <c r="C11" s="54" t="s">
        <v>99</v>
      </c>
      <c r="D11" s="55">
        <v>70055</v>
      </c>
      <c r="E11" s="55">
        <v>70055</v>
      </c>
      <c r="F11" s="21"/>
      <c r="G11" s="21"/>
      <c r="H11" s="21"/>
      <c r="I11" s="21"/>
      <c r="J11" s="21"/>
      <c r="K11" s="21"/>
      <c r="L11" s="21"/>
      <c r="M11" s="21"/>
    </row>
    <row r="12" spans="1:13" ht="30.75" customHeight="1">
      <c r="A12" s="53" t="s">
        <v>41</v>
      </c>
      <c r="B12" s="54">
        <v>4011010</v>
      </c>
      <c r="C12" s="56" t="s">
        <v>100</v>
      </c>
      <c r="D12" s="55">
        <f>202700-2501</f>
        <v>200199</v>
      </c>
      <c r="E12" s="55">
        <v>200199</v>
      </c>
      <c r="F12" s="21"/>
      <c r="G12" s="21"/>
      <c r="H12" s="21"/>
      <c r="I12" s="21"/>
      <c r="J12" s="21"/>
      <c r="K12" s="21"/>
      <c r="L12" s="21"/>
      <c r="M12" s="21"/>
    </row>
    <row r="13" spans="1:13" ht="15.75" customHeight="1">
      <c r="A13" s="53" t="s">
        <v>41</v>
      </c>
      <c r="B13" s="54">
        <v>4011010</v>
      </c>
      <c r="C13" s="56" t="s">
        <v>101</v>
      </c>
      <c r="D13" s="55">
        <v>49899</v>
      </c>
      <c r="E13" s="55">
        <v>49898.400000000001</v>
      </c>
      <c r="F13" s="21"/>
      <c r="G13" s="21"/>
      <c r="H13" s="21"/>
      <c r="I13" s="21"/>
      <c r="J13" s="21"/>
      <c r="K13" s="21"/>
      <c r="L13" s="21"/>
      <c r="M13" s="21"/>
    </row>
    <row r="14" spans="1:13" ht="15.75" customHeight="1">
      <c r="A14" s="53" t="s">
        <v>41</v>
      </c>
      <c r="B14" s="54">
        <v>4011010</v>
      </c>
      <c r="C14" s="56" t="s">
        <v>55</v>
      </c>
      <c r="D14" s="55">
        <f>480000-7700-42796</f>
        <v>429504</v>
      </c>
      <c r="E14" s="55">
        <v>429504</v>
      </c>
      <c r="F14" s="21"/>
      <c r="G14" s="21"/>
      <c r="H14" s="21"/>
      <c r="I14" s="21"/>
      <c r="J14" s="21"/>
      <c r="K14" s="21"/>
      <c r="L14" s="21"/>
      <c r="M14" s="21"/>
    </row>
    <row r="15" spans="1:13" ht="15.75" customHeight="1">
      <c r="A15" s="53" t="s">
        <v>41</v>
      </c>
      <c r="B15" s="54">
        <v>4011010</v>
      </c>
      <c r="C15" s="56" t="s">
        <v>102</v>
      </c>
      <c r="D15" s="55">
        <f>100000-27259+1932</f>
        <v>74673</v>
      </c>
      <c r="E15" s="55">
        <v>74673</v>
      </c>
      <c r="F15" s="21"/>
      <c r="G15" s="21"/>
      <c r="H15" s="21"/>
      <c r="I15" s="21"/>
      <c r="J15" s="21"/>
      <c r="K15" s="21"/>
      <c r="L15" s="21"/>
      <c r="M15" s="21"/>
    </row>
    <row r="16" spans="1:13" ht="15.75" customHeight="1">
      <c r="A16" s="53" t="s">
        <v>41</v>
      </c>
      <c r="B16" s="54">
        <v>4011010</v>
      </c>
      <c r="C16" s="56" t="s">
        <v>48</v>
      </c>
      <c r="D16" s="55">
        <f>100000+63345+2501+142985</f>
        <v>308831</v>
      </c>
      <c r="E16" s="55">
        <v>308831</v>
      </c>
      <c r="F16" s="21"/>
      <c r="G16" s="21"/>
      <c r="H16" s="21"/>
      <c r="I16" s="21"/>
      <c r="J16" s="21"/>
      <c r="K16" s="21"/>
      <c r="L16" s="21"/>
      <c r="M16" s="21"/>
    </row>
    <row r="17" spans="1:13" ht="14.25" customHeight="1">
      <c r="A17" s="53" t="s">
        <v>41</v>
      </c>
      <c r="B17" s="54">
        <v>4011010</v>
      </c>
      <c r="C17" s="57" t="s">
        <v>62</v>
      </c>
      <c r="D17" s="58">
        <f>44441+1207-400</f>
        <v>45248</v>
      </c>
      <c r="E17" s="59">
        <v>44441</v>
      </c>
    </row>
    <row r="18" spans="1:13" ht="14.25" customHeight="1">
      <c r="A18" s="53" t="s">
        <v>41</v>
      </c>
      <c r="B18" s="54">
        <v>4011010</v>
      </c>
      <c r="C18" s="57" t="s">
        <v>103</v>
      </c>
      <c r="D18" s="58">
        <v>49900</v>
      </c>
      <c r="E18" s="60">
        <v>47251</v>
      </c>
    </row>
    <row r="19" spans="1:13" ht="14.25" customHeight="1">
      <c r="A19" s="53" t="s">
        <v>41</v>
      </c>
      <c r="B19" s="54">
        <v>4011010</v>
      </c>
      <c r="C19" s="57" t="s">
        <v>63</v>
      </c>
      <c r="D19" s="61">
        <v>199800</v>
      </c>
      <c r="E19" s="61">
        <v>194447</v>
      </c>
    </row>
    <row r="20" spans="1:13" ht="14.25" customHeight="1">
      <c r="A20" s="53"/>
      <c r="B20" s="62" t="s">
        <v>65</v>
      </c>
      <c r="C20" s="63"/>
      <c r="D20" s="64">
        <f>SUM(D8:D19)</f>
        <v>2232075</v>
      </c>
      <c r="E20" s="64">
        <f>SUM(E8:E19)</f>
        <v>2223265.3099999996</v>
      </c>
    </row>
    <row r="21" spans="1:13" ht="36.75" customHeight="1">
      <c r="A21" s="53" t="s">
        <v>41</v>
      </c>
      <c r="B21" s="54">
        <v>4011021</v>
      </c>
      <c r="C21" s="65" t="s">
        <v>104</v>
      </c>
      <c r="D21" s="66">
        <f>615165+450010+45</f>
        <v>1065220</v>
      </c>
      <c r="E21" s="67">
        <f>148564.8+466600+450055</f>
        <v>1065219.8</v>
      </c>
      <c r="F21" s="21"/>
      <c r="G21" s="21"/>
      <c r="H21" s="21"/>
      <c r="I21" s="21"/>
      <c r="J21" s="21"/>
      <c r="K21" s="21"/>
      <c r="L21" s="21"/>
      <c r="M21" s="21"/>
    </row>
    <row r="22" spans="1:13" ht="36.75" customHeight="1">
      <c r="A22" s="53" t="s">
        <v>41</v>
      </c>
      <c r="B22" s="54">
        <v>4011021</v>
      </c>
      <c r="C22" s="65" t="s">
        <v>105</v>
      </c>
      <c r="D22" s="66">
        <v>254400</v>
      </c>
      <c r="E22" s="67">
        <v>254390.39999999999</v>
      </c>
      <c r="F22" s="21"/>
      <c r="G22" s="21"/>
      <c r="H22" s="21"/>
      <c r="I22" s="21"/>
      <c r="J22" s="21"/>
      <c r="K22" s="21"/>
      <c r="L22" s="21"/>
      <c r="M22" s="21"/>
    </row>
    <row r="23" spans="1:13" ht="30.75" customHeight="1">
      <c r="A23" s="53" t="s">
        <v>41</v>
      </c>
      <c r="B23" s="54">
        <v>4011021</v>
      </c>
      <c r="C23" s="65" t="s">
        <v>106</v>
      </c>
      <c r="D23" s="59">
        <v>608600</v>
      </c>
      <c r="E23" s="55">
        <v>512793.24</v>
      </c>
      <c r="F23" s="21"/>
      <c r="G23" s="21"/>
      <c r="H23" s="21"/>
      <c r="I23" s="21"/>
      <c r="J23" s="21"/>
      <c r="K23" s="21"/>
      <c r="L23" s="21"/>
      <c r="M23" s="21"/>
    </row>
    <row r="24" spans="1:13" ht="30.75" customHeight="1">
      <c r="A24" s="53" t="s">
        <v>41</v>
      </c>
      <c r="B24" s="54">
        <v>4011021</v>
      </c>
      <c r="C24" s="65" t="s">
        <v>107</v>
      </c>
      <c r="D24" s="59">
        <f>350000</f>
        <v>350000</v>
      </c>
      <c r="E24" s="55">
        <v>339709</v>
      </c>
      <c r="F24" s="21"/>
      <c r="G24" s="21"/>
      <c r="H24" s="21"/>
      <c r="I24" s="21"/>
      <c r="J24" s="21"/>
      <c r="K24" s="21"/>
      <c r="L24" s="21"/>
      <c r="M24" s="21"/>
    </row>
    <row r="25" spans="1:13" ht="30.75" customHeight="1">
      <c r="A25" s="53" t="s">
        <v>41</v>
      </c>
      <c r="B25" s="54">
        <v>4011021</v>
      </c>
      <c r="C25" s="65" t="s">
        <v>108</v>
      </c>
      <c r="D25" s="59">
        <v>258733</v>
      </c>
      <c r="E25" s="55">
        <v>258733</v>
      </c>
      <c r="F25" s="21"/>
      <c r="G25" s="21"/>
      <c r="H25" s="21"/>
      <c r="I25" s="21"/>
      <c r="J25" s="21"/>
      <c r="K25" s="21"/>
      <c r="L25" s="21"/>
      <c r="M25" s="21"/>
    </row>
    <row r="26" spans="1:13">
      <c r="A26" s="53" t="s">
        <v>41</v>
      </c>
      <c r="B26" s="54">
        <v>4011021</v>
      </c>
      <c r="C26" s="65" t="s">
        <v>109</v>
      </c>
      <c r="D26" s="59">
        <f>319900-35016</f>
        <v>284884</v>
      </c>
      <c r="E26" s="55">
        <v>284884</v>
      </c>
      <c r="F26" s="21"/>
      <c r="G26" s="21"/>
      <c r="H26" s="21"/>
      <c r="I26" s="21"/>
      <c r="J26" s="21"/>
      <c r="K26" s="21"/>
      <c r="L26" s="21"/>
      <c r="M26" s="21"/>
    </row>
    <row r="27" spans="1:13" ht="14.25" customHeight="1">
      <c r="A27" s="53" t="s">
        <v>41</v>
      </c>
      <c r="B27" s="54">
        <v>4011021</v>
      </c>
      <c r="C27" s="65" t="s">
        <v>109</v>
      </c>
      <c r="D27" s="68">
        <f>683200-45</f>
        <v>683155</v>
      </c>
      <c r="E27" s="68">
        <v>677117</v>
      </c>
    </row>
    <row r="28" spans="1:13" ht="14.25" customHeight="1">
      <c r="A28" s="53"/>
      <c r="B28" s="62" t="s">
        <v>86</v>
      </c>
      <c r="C28" s="63"/>
      <c r="D28" s="69">
        <f>SUM(D21:D27)</f>
        <v>3504992</v>
      </c>
      <c r="E28" s="69">
        <f>SUM(E21:E27)</f>
        <v>3392846.44</v>
      </c>
    </row>
    <row r="29" spans="1:13" ht="14.25" customHeight="1">
      <c r="A29" s="53" t="s">
        <v>41</v>
      </c>
      <c r="B29" s="62" t="s">
        <v>93</v>
      </c>
      <c r="C29" s="70"/>
      <c r="D29" s="69">
        <f>D20+D28</f>
        <v>5737067</v>
      </c>
      <c r="E29" s="69">
        <f>E20+E28</f>
        <v>5616111.75</v>
      </c>
      <c r="F29" s="21"/>
      <c r="G29" s="21"/>
      <c r="H29" s="21"/>
      <c r="I29" s="21"/>
      <c r="J29" s="21"/>
      <c r="K29" s="21"/>
      <c r="L29" s="21"/>
      <c r="M29" s="21"/>
    </row>
    <row r="30" spans="1:13" ht="14.25" customHeight="1">
      <c r="A30" s="47"/>
      <c r="B30" s="47"/>
      <c r="C30" s="47"/>
      <c r="D30" s="47"/>
      <c r="E30" s="47"/>
    </row>
    <row r="31" spans="1:13" ht="14.25" customHeight="1">
      <c r="A31" s="47"/>
      <c r="B31" s="47"/>
      <c r="C31" s="47"/>
      <c r="D31" s="47"/>
      <c r="E31" s="47"/>
    </row>
    <row r="32" spans="1:13" ht="14.25" customHeight="1">
      <c r="A32" s="47"/>
      <c r="B32" s="47"/>
      <c r="C32" s="47"/>
      <c r="D32" s="47"/>
      <c r="E32" s="47"/>
    </row>
    <row r="33" spans="1:5" ht="14.25" customHeight="1">
      <c r="A33" s="47"/>
      <c r="B33" s="47"/>
      <c r="C33" s="47"/>
      <c r="D33" s="47"/>
      <c r="E33" s="47"/>
    </row>
    <row r="34" spans="1:5" ht="14.25" customHeight="1">
      <c r="A34" s="47"/>
      <c r="B34" s="47"/>
      <c r="C34" s="47"/>
      <c r="D34" s="47"/>
      <c r="E34" s="47"/>
    </row>
    <row r="35" spans="1:5" ht="14.25" customHeight="1">
      <c r="A35" s="47"/>
      <c r="B35" s="47"/>
      <c r="C35" s="47"/>
      <c r="D35" s="47"/>
      <c r="E35" s="47"/>
    </row>
    <row r="36" spans="1:5" ht="14.25" customHeight="1">
      <c r="A36" s="47"/>
      <c r="B36" s="47"/>
      <c r="C36" s="47"/>
      <c r="D36" s="47"/>
      <c r="E36" s="47"/>
    </row>
    <row r="37" spans="1:5" ht="14.25" customHeight="1">
      <c r="A37" s="47"/>
      <c r="B37" s="47"/>
      <c r="C37" s="47"/>
      <c r="D37" s="47"/>
      <c r="E37" s="47"/>
    </row>
    <row r="38" spans="1:5" ht="14.25" customHeight="1">
      <c r="A38" s="47"/>
      <c r="B38" s="47"/>
      <c r="C38" s="47"/>
      <c r="D38" s="47"/>
      <c r="E38" s="47"/>
    </row>
    <row r="39" spans="1:5" ht="14.25" customHeight="1">
      <c r="A39" s="47"/>
      <c r="B39" s="47"/>
      <c r="C39" s="47"/>
      <c r="D39" s="47"/>
      <c r="E39" s="47"/>
    </row>
    <row r="40" spans="1:5" ht="14.25" customHeight="1">
      <c r="A40" s="47"/>
      <c r="B40" s="47"/>
      <c r="C40" s="47"/>
      <c r="D40" s="47"/>
      <c r="E40" s="47"/>
    </row>
    <row r="41" spans="1:5" ht="14.25" customHeight="1">
      <c r="A41" s="47"/>
      <c r="B41" s="47"/>
      <c r="C41" s="47"/>
      <c r="D41" s="47"/>
      <c r="E41" s="47"/>
    </row>
    <row r="42" spans="1:5" ht="14.25" customHeight="1">
      <c r="A42" s="47"/>
      <c r="B42" s="47"/>
      <c r="C42" s="47"/>
      <c r="D42" s="47"/>
      <c r="E42" s="47"/>
    </row>
    <row r="43" spans="1:5" ht="14.25" customHeight="1">
      <c r="A43" s="47"/>
      <c r="B43" s="47"/>
      <c r="C43" s="47"/>
      <c r="D43" s="47"/>
      <c r="E43" s="47"/>
    </row>
    <row r="44" spans="1:5" ht="14.25" customHeight="1">
      <c r="A44" s="47"/>
      <c r="B44" s="47"/>
      <c r="C44" s="47"/>
      <c r="D44" s="47"/>
      <c r="E44" s="47"/>
    </row>
    <row r="45" spans="1:5" ht="14.25" customHeight="1">
      <c r="A45" s="47"/>
      <c r="B45" s="47"/>
      <c r="C45" s="47"/>
      <c r="D45" s="47"/>
      <c r="E45" s="47"/>
    </row>
    <row r="46" spans="1:5" ht="14.25" customHeight="1">
      <c r="A46" s="47"/>
      <c r="B46" s="47"/>
      <c r="C46" s="47"/>
      <c r="D46" s="47"/>
      <c r="E46" s="47"/>
    </row>
    <row r="47" spans="1:5" ht="14.25" customHeight="1">
      <c r="A47" s="47"/>
      <c r="B47" s="47"/>
      <c r="C47" s="47"/>
      <c r="D47" s="47"/>
      <c r="E47" s="47"/>
    </row>
    <row r="48" spans="1:5" ht="14.25" customHeight="1">
      <c r="A48" s="47"/>
      <c r="B48" s="47"/>
      <c r="C48" s="47"/>
      <c r="D48" s="47"/>
      <c r="E48" s="47"/>
    </row>
    <row r="49" spans="1:5" ht="14.25" customHeight="1">
      <c r="A49" s="47"/>
      <c r="B49" s="47"/>
      <c r="C49" s="47"/>
      <c r="D49" s="47"/>
      <c r="E49" s="47"/>
    </row>
    <row r="50" spans="1:5" ht="14.25" customHeight="1">
      <c r="A50" s="47"/>
      <c r="B50" s="47"/>
      <c r="C50" s="47"/>
      <c r="D50" s="47"/>
      <c r="E50" s="47"/>
    </row>
    <row r="51" spans="1:5" ht="14.25" customHeight="1">
      <c r="A51" s="47"/>
      <c r="B51" s="47"/>
      <c r="C51" s="47"/>
      <c r="D51" s="47"/>
      <c r="E51" s="47"/>
    </row>
    <row r="52" spans="1:5" ht="14.25" customHeight="1">
      <c r="A52" s="47"/>
      <c r="B52" s="47"/>
      <c r="C52" s="47"/>
      <c r="D52" s="47"/>
      <c r="E52" s="47"/>
    </row>
    <row r="53" spans="1:5" ht="14.25" customHeight="1">
      <c r="A53" s="47"/>
      <c r="B53" s="47"/>
      <c r="C53" s="47"/>
      <c r="D53" s="47"/>
      <c r="E53" s="47"/>
    </row>
    <row r="54" spans="1:5" ht="14.25" customHeight="1">
      <c r="A54" s="47"/>
      <c r="B54" s="47"/>
      <c r="C54" s="47"/>
      <c r="D54" s="47"/>
      <c r="E54" s="47"/>
    </row>
    <row r="55" spans="1:5" ht="14.25" customHeight="1">
      <c r="A55" s="47"/>
      <c r="B55" s="47"/>
      <c r="C55" s="47"/>
      <c r="D55" s="47"/>
      <c r="E55" s="47"/>
    </row>
    <row r="56" spans="1:5" ht="14.25" customHeight="1">
      <c r="A56" s="47"/>
      <c r="B56" s="47"/>
      <c r="C56" s="47"/>
      <c r="D56" s="47"/>
      <c r="E56" s="47"/>
    </row>
    <row r="57" spans="1:5" ht="14.25" customHeight="1">
      <c r="A57" s="47"/>
      <c r="B57" s="47"/>
      <c r="C57" s="47"/>
      <c r="D57" s="47"/>
      <c r="E57" s="47"/>
    </row>
    <row r="58" spans="1:5" ht="14.25" customHeight="1">
      <c r="A58" s="47"/>
      <c r="B58" s="47"/>
      <c r="C58" s="47"/>
      <c r="D58" s="47"/>
      <c r="E58" s="47"/>
    </row>
    <row r="59" spans="1:5" ht="14.25" customHeight="1">
      <c r="A59" s="47"/>
      <c r="B59" s="47"/>
      <c r="C59" s="47"/>
      <c r="D59" s="47"/>
      <c r="E59" s="47"/>
    </row>
    <row r="60" spans="1:5" ht="14.25" customHeight="1">
      <c r="A60" s="47"/>
      <c r="B60" s="47"/>
      <c r="C60" s="47"/>
      <c r="D60" s="47"/>
      <c r="E60" s="47"/>
    </row>
    <row r="61" spans="1:5" ht="14.25" customHeight="1">
      <c r="A61" s="47"/>
      <c r="B61" s="47"/>
      <c r="C61" s="47"/>
      <c r="D61" s="47"/>
      <c r="E61" s="47"/>
    </row>
    <row r="62" spans="1:5" ht="14.25" customHeight="1">
      <c r="A62" s="47"/>
      <c r="B62" s="47"/>
      <c r="C62" s="47"/>
      <c r="D62" s="47"/>
      <c r="E62" s="47"/>
    </row>
    <row r="63" spans="1:5" ht="14.25" customHeight="1">
      <c r="A63" s="47"/>
      <c r="B63" s="47"/>
      <c r="C63" s="47"/>
      <c r="D63" s="47"/>
      <c r="E63" s="47"/>
    </row>
    <row r="64" spans="1:5" ht="14.25" customHeight="1">
      <c r="A64" s="47"/>
      <c r="B64" s="47"/>
      <c r="C64" s="47"/>
      <c r="D64" s="47"/>
      <c r="E64" s="47"/>
    </row>
    <row r="65" spans="1:5" ht="14.25" customHeight="1">
      <c r="A65" s="47"/>
      <c r="B65" s="47"/>
      <c r="C65" s="47"/>
      <c r="D65" s="47"/>
      <c r="E65" s="47"/>
    </row>
    <row r="66" spans="1:5" ht="14.25" customHeight="1">
      <c r="A66" s="47"/>
      <c r="B66" s="47"/>
      <c r="C66" s="47"/>
      <c r="D66" s="47"/>
      <c r="E66" s="47"/>
    </row>
    <row r="67" spans="1:5" ht="14.25" customHeight="1">
      <c r="A67" s="47"/>
      <c r="B67" s="47"/>
      <c r="C67" s="47"/>
      <c r="D67" s="47"/>
      <c r="E67" s="47"/>
    </row>
    <row r="68" spans="1:5" ht="14.25" customHeight="1">
      <c r="A68" s="47"/>
      <c r="B68" s="47"/>
      <c r="C68" s="47"/>
      <c r="D68" s="47"/>
      <c r="E68" s="47"/>
    </row>
    <row r="69" spans="1:5" ht="14.25" customHeight="1">
      <c r="A69" s="47"/>
      <c r="B69" s="47"/>
      <c r="C69" s="47"/>
      <c r="D69" s="47"/>
      <c r="E69" s="47"/>
    </row>
    <row r="70" spans="1:5" ht="14.25" customHeight="1">
      <c r="A70" s="47"/>
      <c r="B70" s="47"/>
      <c r="C70" s="47"/>
      <c r="D70" s="47"/>
      <c r="E70" s="47"/>
    </row>
    <row r="71" spans="1:5" ht="14.25" customHeight="1">
      <c r="A71" s="47"/>
      <c r="B71" s="47"/>
      <c r="C71" s="47"/>
      <c r="D71" s="47"/>
      <c r="E71" s="47"/>
    </row>
    <row r="72" spans="1:5" ht="14.25" customHeight="1">
      <c r="A72" s="47"/>
      <c r="B72" s="47"/>
      <c r="C72" s="47"/>
      <c r="D72" s="47"/>
      <c r="E72" s="47"/>
    </row>
    <row r="73" spans="1:5" ht="14.25" customHeight="1">
      <c r="A73" s="47"/>
      <c r="B73" s="47"/>
      <c r="C73" s="47"/>
      <c r="D73" s="47"/>
      <c r="E73" s="47"/>
    </row>
    <row r="74" spans="1:5" ht="14.25" customHeight="1">
      <c r="A74" s="47"/>
      <c r="B74" s="47"/>
      <c r="C74" s="47"/>
      <c r="D74" s="47"/>
      <c r="E74" s="47"/>
    </row>
    <row r="75" spans="1:5" ht="14.25" customHeight="1">
      <c r="A75" s="47"/>
      <c r="B75" s="47"/>
      <c r="C75" s="47"/>
      <c r="D75" s="47"/>
      <c r="E75" s="47"/>
    </row>
    <row r="76" spans="1:5" ht="14.25" customHeight="1">
      <c r="A76" s="47"/>
      <c r="B76" s="47"/>
      <c r="C76" s="47"/>
      <c r="D76" s="47"/>
      <c r="E76" s="47"/>
    </row>
    <row r="77" spans="1:5" ht="14.25" customHeight="1">
      <c r="A77" s="47"/>
      <c r="B77" s="47"/>
      <c r="C77" s="47"/>
      <c r="D77" s="47"/>
      <c r="E77" s="47"/>
    </row>
    <row r="78" spans="1:5" ht="14.25" customHeight="1">
      <c r="A78" s="47"/>
      <c r="B78" s="47"/>
      <c r="C78" s="47"/>
      <c r="D78" s="47"/>
      <c r="E78" s="47"/>
    </row>
    <row r="79" spans="1:5" ht="14.25" customHeight="1">
      <c r="A79" s="47"/>
      <c r="B79" s="47"/>
      <c r="C79" s="47"/>
      <c r="D79" s="47"/>
      <c r="E79" s="47"/>
    </row>
    <row r="80" spans="1:5" ht="14.25" customHeight="1">
      <c r="A80" s="47"/>
      <c r="B80" s="47"/>
      <c r="C80" s="47"/>
      <c r="D80" s="47"/>
      <c r="E80" s="47"/>
    </row>
    <row r="81" spans="1:5" ht="14.25" customHeight="1">
      <c r="A81" s="47"/>
      <c r="B81" s="47"/>
      <c r="C81" s="47"/>
      <c r="D81" s="47"/>
      <c r="E81" s="47"/>
    </row>
    <row r="82" spans="1:5" ht="14.25" customHeight="1">
      <c r="A82" s="47"/>
      <c r="B82" s="47"/>
      <c r="C82" s="47"/>
      <c r="D82" s="47"/>
      <c r="E82" s="47"/>
    </row>
    <row r="83" spans="1:5" ht="14.25" customHeight="1">
      <c r="A83" s="47"/>
      <c r="B83" s="47"/>
      <c r="C83" s="47"/>
      <c r="D83" s="47"/>
      <c r="E83" s="47"/>
    </row>
    <row r="84" spans="1:5" ht="14.25" customHeight="1">
      <c r="A84" s="47"/>
      <c r="B84" s="47"/>
      <c r="C84" s="47"/>
      <c r="D84" s="47"/>
      <c r="E84" s="47"/>
    </row>
    <row r="85" spans="1:5" ht="14.25" customHeight="1">
      <c r="A85" s="47"/>
      <c r="B85" s="47"/>
      <c r="C85" s="47"/>
      <c r="D85" s="47"/>
      <c r="E85" s="47"/>
    </row>
    <row r="86" spans="1:5" ht="14.25" customHeight="1">
      <c r="A86" s="47"/>
      <c r="B86" s="47"/>
      <c r="C86" s="47"/>
      <c r="D86" s="47"/>
      <c r="E86" s="47"/>
    </row>
    <row r="87" spans="1:5" ht="14.25" customHeight="1">
      <c r="A87" s="47"/>
      <c r="B87" s="47"/>
      <c r="C87" s="47"/>
      <c r="D87" s="47"/>
      <c r="E87" s="47"/>
    </row>
    <row r="88" spans="1:5" ht="14.25" customHeight="1">
      <c r="A88" s="47"/>
      <c r="B88" s="47"/>
      <c r="C88" s="47"/>
      <c r="D88" s="47"/>
      <c r="E88" s="47"/>
    </row>
    <row r="89" spans="1:5" ht="14.25" customHeight="1">
      <c r="A89" s="47"/>
      <c r="B89" s="47"/>
      <c r="C89" s="47"/>
      <c r="D89" s="47"/>
      <c r="E89" s="47"/>
    </row>
    <row r="90" spans="1:5" ht="14.25" customHeight="1">
      <c r="A90" s="47"/>
      <c r="B90" s="47"/>
      <c r="C90" s="47"/>
      <c r="D90" s="47"/>
      <c r="E90" s="47"/>
    </row>
    <row r="91" spans="1:5" ht="14.25" customHeight="1">
      <c r="A91" s="47"/>
      <c r="B91" s="47"/>
      <c r="C91" s="47"/>
      <c r="D91" s="47"/>
      <c r="E91" s="47"/>
    </row>
    <row r="92" spans="1:5" ht="14.25" customHeight="1">
      <c r="A92" s="47"/>
      <c r="B92" s="47"/>
      <c r="C92" s="47"/>
      <c r="D92" s="47"/>
      <c r="E92" s="47"/>
    </row>
    <row r="93" spans="1:5" ht="14.25" customHeight="1">
      <c r="A93" s="47"/>
      <c r="B93" s="47"/>
      <c r="C93" s="47"/>
      <c r="D93" s="47"/>
      <c r="E93" s="47"/>
    </row>
    <row r="94" spans="1:5" ht="14.25" customHeight="1">
      <c r="A94" s="47"/>
      <c r="B94" s="47"/>
      <c r="C94" s="47"/>
      <c r="D94" s="47"/>
      <c r="E94" s="47"/>
    </row>
    <row r="95" spans="1:5" ht="14.25" customHeight="1">
      <c r="A95" s="47"/>
      <c r="B95" s="47"/>
      <c r="C95" s="47"/>
      <c r="D95" s="47"/>
      <c r="E95" s="47"/>
    </row>
    <row r="96" spans="1:5" ht="14.25" customHeight="1">
      <c r="A96" s="47"/>
      <c r="B96" s="47"/>
      <c r="C96" s="47"/>
      <c r="D96" s="47"/>
      <c r="E96" s="47"/>
    </row>
    <row r="97" spans="1:5" ht="14.25" customHeight="1">
      <c r="A97" s="47"/>
      <c r="B97" s="47"/>
      <c r="C97" s="47"/>
      <c r="D97" s="47"/>
      <c r="E97" s="47"/>
    </row>
    <row r="98" spans="1:5" ht="14.25" customHeight="1">
      <c r="A98" s="47"/>
      <c r="B98" s="47"/>
      <c r="C98" s="47"/>
      <c r="D98" s="47"/>
      <c r="E98" s="47"/>
    </row>
    <row r="99" spans="1:5" ht="14.25" customHeight="1">
      <c r="A99" s="47"/>
      <c r="B99" s="47"/>
      <c r="C99" s="47"/>
      <c r="D99" s="47"/>
      <c r="E99" s="47"/>
    </row>
    <row r="100" spans="1:5" ht="14.25" customHeight="1">
      <c r="A100" s="47"/>
      <c r="B100" s="47"/>
      <c r="C100" s="47"/>
      <c r="D100" s="47"/>
      <c r="E100" s="47"/>
    </row>
    <row r="101" spans="1:5" ht="14.25" customHeight="1">
      <c r="A101" s="47"/>
      <c r="B101" s="47"/>
      <c r="C101" s="47"/>
      <c r="D101" s="47"/>
      <c r="E101" s="47"/>
    </row>
    <row r="102" spans="1:5" ht="14.25" customHeight="1">
      <c r="A102" s="47"/>
      <c r="B102" s="47"/>
      <c r="C102" s="47"/>
      <c r="D102" s="47"/>
      <c r="E102" s="47"/>
    </row>
    <row r="103" spans="1:5" ht="14.25" customHeight="1">
      <c r="A103" s="47"/>
      <c r="B103" s="47"/>
      <c r="C103" s="47"/>
      <c r="D103" s="47"/>
      <c r="E103" s="47"/>
    </row>
    <row r="104" spans="1:5" ht="14.25" customHeight="1">
      <c r="A104" s="47"/>
      <c r="B104" s="47"/>
      <c r="C104" s="47"/>
      <c r="D104" s="47"/>
      <c r="E104" s="47"/>
    </row>
    <row r="105" spans="1:5" ht="14.25" customHeight="1">
      <c r="A105" s="47"/>
      <c r="B105" s="47"/>
      <c r="C105" s="47"/>
      <c r="D105" s="47"/>
      <c r="E105" s="47"/>
    </row>
    <row r="106" spans="1:5" ht="14.25" customHeight="1">
      <c r="A106" s="47"/>
      <c r="B106" s="47"/>
      <c r="C106" s="47"/>
      <c r="D106" s="47"/>
      <c r="E106" s="47"/>
    </row>
    <row r="107" spans="1:5" ht="14.25" customHeight="1">
      <c r="A107" s="47"/>
      <c r="B107" s="47"/>
      <c r="C107" s="47"/>
      <c r="D107" s="47"/>
      <c r="E107" s="47"/>
    </row>
    <row r="108" spans="1:5" ht="14.25" customHeight="1">
      <c r="A108" s="47"/>
      <c r="B108" s="47"/>
      <c r="C108" s="47"/>
      <c r="D108" s="47"/>
      <c r="E108" s="47"/>
    </row>
    <row r="109" spans="1:5" ht="14.25" customHeight="1">
      <c r="A109" s="47"/>
      <c r="B109" s="47"/>
      <c r="C109" s="47"/>
      <c r="D109" s="47"/>
      <c r="E109" s="47"/>
    </row>
    <row r="110" spans="1:5" ht="14.25" customHeight="1">
      <c r="A110" s="47"/>
      <c r="B110" s="47"/>
      <c r="C110" s="47"/>
      <c r="D110" s="47"/>
      <c r="E110" s="47"/>
    </row>
    <row r="111" spans="1:5" ht="14.25" customHeight="1">
      <c r="A111" s="47"/>
      <c r="B111" s="47"/>
      <c r="C111" s="47"/>
      <c r="D111" s="47"/>
      <c r="E111" s="47"/>
    </row>
    <row r="112" spans="1:5" ht="14.25" customHeight="1">
      <c r="A112" s="47"/>
      <c r="B112" s="47"/>
      <c r="C112" s="47"/>
      <c r="D112" s="47"/>
      <c r="E112" s="47"/>
    </row>
    <row r="113" spans="1:5" ht="14.25" customHeight="1">
      <c r="A113" s="47"/>
      <c r="B113" s="47"/>
      <c r="C113" s="47"/>
      <c r="D113" s="47"/>
      <c r="E113" s="47"/>
    </row>
    <row r="114" spans="1:5" ht="14.25" customHeight="1">
      <c r="A114" s="47"/>
      <c r="B114" s="47"/>
      <c r="C114" s="47"/>
      <c r="D114" s="47"/>
      <c r="E114" s="47"/>
    </row>
    <row r="115" spans="1:5" ht="14.25" customHeight="1">
      <c r="A115" s="47"/>
      <c r="B115" s="47"/>
      <c r="C115" s="47"/>
      <c r="D115" s="47"/>
      <c r="E115" s="47"/>
    </row>
    <row r="116" spans="1:5" ht="14.25" customHeight="1">
      <c r="A116" s="47"/>
      <c r="B116" s="47"/>
      <c r="C116" s="47"/>
      <c r="D116" s="47"/>
      <c r="E116" s="47"/>
    </row>
    <row r="117" spans="1:5" ht="14.25" customHeight="1">
      <c r="A117" s="47"/>
      <c r="B117" s="47"/>
      <c r="C117" s="47"/>
      <c r="D117" s="47"/>
      <c r="E117" s="47"/>
    </row>
    <row r="118" spans="1:5" ht="14.25" customHeight="1">
      <c r="A118" s="47"/>
      <c r="B118" s="47"/>
      <c r="C118" s="47"/>
      <c r="D118" s="47"/>
      <c r="E118" s="47"/>
    </row>
    <row r="119" spans="1:5" ht="14.25" customHeight="1">
      <c r="A119" s="47"/>
      <c r="B119" s="47"/>
      <c r="C119" s="47"/>
      <c r="D119" s="47"/>
      <c r="E119" s="47"/>
    </row>
    <row r="120" spans="1:5" ht="14.25" customHeight="1">
      <c r="A120" s="47"/>
      <c r="B120" s="47"/>
      <c r="C120" s="47"/>
      <c r="D120" s="47"/>
      <c r="E120" s="47"/>
    </row>
    <row r="121" spans="1:5" ht="14.25" customHeight="1">
      <c r="A121" s="47"/>
      <c r="B121" s="47"/>
      <c r="C121" s="47"/>
      <c r="D121" s="47"/>
      <c r="E121" s="47"/>
    </row>
    <row r="122" spans="1:5" ht="14.25" customHeight="1">
      <c r="A122" s="47"/>
      <c r="B122" s="47"/>
      <c r="C122" s="47"/>
      <c r="D122" s="47"/>
      <c r="E122" s="47"/>
    </row>
    <row r="123" spans="1:5" ht="14.25" customHeight="1">
      <c r="A123" s="47"/>
      <c r="B123" s="47"/>
      <c r="C123" s="47"/>
      <c r="D123" s="47"/>
      <c r="E123" s="47"/>
    </row>
    <row r="124" spans="1:5" ht="14.25" customHeight="1">
      <c r="A124" s="47"/>
      <c r="B124" s="47"/>
      <c r="C124" s="47"/>
      <c r="D124" s="47"/>
      <c r="E124" s="47"/>
    </row>
    <row r="125" spans="1:5" ht="14.25" customHeight="1">
      <c r="A125" s="47"/>
      <c r="B125" s="47"/>
      <c r="C125" s="47"/>
      <c r="D125" s="47"/>
      <c r="E125" s="47"/>
    </row>
    <row r="126" spans="1:5" ht="14.25" customHeight="1">
      <c r="A126" s="47"/>
      <c r="B126" s="47"/>
      <c r="C126" s="47"/>
      <c r="D126" s="47"/>
      <c r="E126" s="47"/>
    </row>
    <row r="127" spans="1:5" ht="14.25" customHeight="1">
      <c r="A127" s="47"/>
      <c r="B127" s="47"/>
      <c r="C127" s="47"/>
      <c r="D127" s="47"/>
      <c r="E127" s="47"/>
    </row>
    <row r="128" spans="1:5" ht="14.25" customHeight="1">
      <c r="A128" s="47"/>
      <c r="B128" s="47"/>
      <c r="C128" s="47"/>
      <c r="D128" s="47"/>
      <c r="E128" s="47"/>
    </row>
    <row r="129" spans="1:5" ht="14.25" customHeight="1">
      <c r="A129" s="47"/>
      <c r="B129" s="47"/>
      <c r="C129" s="47"/>
      <c r="D129" s="47"/>
      <c r="E129" s="47"/>
    </row>
    <row r="130" spans="1:5" ht="14.25" customHeight="1">
      <c r="A130" s="47"/>
      <c r="B130" s="47"/>
      <c r="C130" s="47"/>
      <c r="D130" s="47"/>
      <c r="E130" s="47"/>
    </row>
    <row r="131" spans="1:5" ht="14.25" customHeight="1">
      <c r="A131" s="47"/>
      <c r="B131" s="47"/>
      <c r="C131" s="47"/>
      <c r="D131" s="47"/>
      <c r="E131" s="47"/>
    </row>
    <row r="132" spans="1:5" ht="14.25" customHeight="1">
      <c r="A132" s="47"/>
      <c r="B132" s="47"/>
      <c r="C132" s="47"/>
      <c r="D132" s="47"/>
      <c r="E132" s="47"/>
    </row>
    <row r="133" spans="1:5" ht="14.25" customHeight="1">
      <c r="A133" s="47"/>
      <c r="B133" s="47"/>
      <c r="C133" s="47"/>
      <c r="D133" s="47"/>
      <c r="E133" s="47"/>
    </row>
    <row r="134" spans="1:5" ht="14.25" customHeight="1">
      <c r="A134" s="47"/>
      <c r="B134" s="47"/>
      <c r="C134" s="47"/>
      <c r="D134" s="47"/>
      <c r="E134" s="47"/>
    </row>
    <row r="135" spans="1:5" ht="14.25" customHeight="1">
      <c r="A135" s="47"/>
      <c r="B135" s="47"/>
      <c r="C135" s="47"/>
      <c r="D135" s="47"/>
      <c r="E135" s="47"/>
    </row>
    <row r="136" spans="1:5" ht="14.25" customHeight="1">
      <c r="A136" s="47"/>
      <c r="B136" s="47"/>
      <c r="C136" s="47"/>
      <c r="D136" s="47"/>
      <c r="E136" s="47"/>
    </row>
    <row r="137" spans="1:5" ht="14.25" customHeight="1">
      <c r="A137" s="47"/>
      <c r="B137" s="47"/>
      <c r="C137" s="47"/>
      <c r="D137" s="47"/>
      <c r="E137" s="47"/>
    </row>
    <row r="138" spans="1:5" ht="14.25" customHeight="1">
      <c r="A138" s="47"/>
      <c r="B138" s="47"/>
      <c r="C138" s="47"/>
      <c r="D138" s="47"/>
      <c r="E138" s="47"/>
    </row>
    <row r="139" spans="1:5" ht="14.25" customHeight="1">
      <c r="A139" s="47"/>
      <c r="B139" s="47"/>
      <c r="C139" s="47"/>
      <c r="D139" s="47"/>
      <c r="E139" s="47"/>
    </row>
    <row r="140" spans="1:5" ht="14.25" customHeight="1">
      <c r="A140" s="47"/>
      <c r="B140" s="47"/>
      <c r="C140" s="47"/>
      <c r="D140" s="47"/>
      <c r="E140" s="47"/>
    </row>
    <row r="141" spans="1:5" ht="14.25" customHeight="1">
      <c r="A141" s="47"/>
      <c r="B141" s="47"/>
      <c r="C141" s="47"/>
      <c r="D141" s="47"/>
      <c r="E141" s="47"/>
    </row>
    <row r="142" spans="1:5" ht="14.25" customHeight="1">
      <c r="A142" s="47"/>
      <c r="B142" s="47"/>
      <c r="C142" s="47"/>
      <c r="D142" s="47"/>
      <c r="E142" s="47"/>
    </row>
    <row r="143" spans="1:5" ht="14.25" customHeight="1">
      <c r="A143" s="47"/>
      <c r="B143" s="47"/>
      <c r="C143" s="47"/>
      <c r="D143" s="47"/>
      <c r="E143" s="47"/>
    </row>
    <row r="144" spans="1:5" ht="14.25" customHeight="1">
      <c r="A144" s="47"/>
      <c r="B144" s="47"/>
      <c r="C144" s="47"/>
      <c r="D144" s="47"/>
      <c r="E144" s="47"/>
    </row>
    <row r="145" spans="1:5" ht="14.25" customHeight="1">
      <c r="A145" s="47"/>
      <c r="B145" s="47"/>
      <c r="C145" s="47"/>
      <c r="D145" s="47"/>
      <c r="E145" s="47"/>
    </row>
    <row r="146" spans="1:5" ht="14.25" customHeight="1">
      <c r="A146" s="47"/>
      <c r="B146" s="47"/>
      <c r="C146" s="47"/>
      <c r="D146" s="47"/>
      <c r="E146" s="47"/>
    </row>
    <row r="147" spans="1:5" ht="14.25" customHeight="1">
      <c r="A147" s="47"/>
      <c r="B147" s="47"/>
      <c r="C147" s="47"/>
      <c r="D147" s="47"/>
      <c r="E147" s="47"/>
    </row>
    <row r="148" spans="1:5" ht="14.25" customHeight="1">
      <c r="A148" s="47"/>
      <c r="B148" s="47"/>
      <c r="C148" s="47"/>
      <c r="D148" s="47"/>
      <c r="E148" s="47"/>
    </row>
    <row r="149" spans="1:5" ht="14.25" customHeight="1">
      <c r="A149" s="47"/>
      <c r="B149" s="47"/>
      <c r="C149" s="47"/>
      <c r="D149" s="47"/>
      <c r="E149" s="47"/>
    </row>
    <row r="150" spans="1:5" ht="14.25" customHeight="1">
      <c r="A150" s="47"/>
      <c r="B150" s="47"/>
      <c r="C150" s="47"/>
      <c r="D150" s="47"/>
      <c r="E150" s="47"/>
    </row>
    <row r="151" spans="1:5" ht="14.25" customHeight="1">
      <c r="A151" s="47"/>
      <c r="B151" s="47"/>
      <c r="C151" s="47"/>
      <c r="D151" s="47"/>
      <c r="E151" s="47"/>
    </row>
    <row r="152" spans="1:5" ht="14.25" customHeight="1">
      <c r="A152" s="47"/>
      <c r="B152" s="47"/>
      <c r="C152" s="47"/>
      <c r="D152" s="47"/>
      <c r="E152" s="47"/>
    </row>
    <row r="153" spans="1:5" ht="14.25" customHeight="1">
      <c r="A153" s="47"/>
      <c r="B153" s="47"/>
      <c r="C153" s="47"/>
      <c r="D153" s="47"/>
      <c r="E153" s="47"/>
    </row>
    <row r="154" spans="1:5" ht="14.25" customHeight="1">
      <c r="A154" s="47"/>
      <c r="B154" s="47"/>
      <c r="C154" s="47"/>
      <c r="D154" s="47"/>
      <c r="E154" s="47"/>
    </row>
    <row r="155" spans="1:5" ht="14.25" customHeight="1">
      <c r="A155" s="47"/>
      <c r="B155" s="47"/>
      <c r="C155" s="47"/>
      <c r="D155" s="47"/>
      <c r="E155" s="47"/>
    </row>
    <row r="156" spans="1:5" ht="14.25" customHeight="1">
      <c r="A156" s="47"/>
      <c r="B156" s="47"/>
      <c r="C156" s="47"/>
      <c r="D156" s="47"/>
      <c r="E156" s="47"/>
    </row>
    <row r="157" spans="1:5" ht="14.25" customHeight="1">
      <c r="A157" s="47"/>
      <c r="B157" s="47"/>
      <c r="C157" s="47"/>
      <c r="D157" s="47"/>
      <c r="E157" s="47"/>
    </row>
    <row r="158" spans="1:5" ht="14.25" customHeight="1">
      <c r="A158" s="47"/>
      <c r="B158" s="47"/>
      <c r="C158" s="47"/>
      <c r="D158" s="47"/>
      <c r="E158" s="47"/>
    </row>
    <row r="159" spans="1:5" ht="14.25" customHeight="1">
      <c r="A159" s="47"/>
      <c r="B159" s="47"/>
      <c r="C159" s="47"/>
      <c r="D159" s="47"/>
      <c r="E159" s="47"/>
    </row>
    <row r="160" spans="1:5" ht="14.25" customHeight="1">
      <c r="A160" s="47"/>
      <c r="B160" s="47"/>
      <c r="C160" s="47"/>
      <c r="D160" s="47"/>
      <c r="E160" s="47"/>
    </row>
    <row r="161" spans="1:5" ht="14.25" customHeight="1">
      <c r="A161" s="47"/>
      <c r="B161" s="47"/>
      <c r="C161" s="47"/>
      <c r="D161" s="47"/>
      <c r="E161" s="47"/>
    </row>
    <row r="162" spans="1:5" ht="14.25" customHeight="1">
      <c r="A162" s="47"/>
      <c r="B162" s="47"/>
      <c r="C162" s="47"/>
      <c r="D162" s="47"/>
      <c r="E162" s="47"/>
    </row>
    <row r="163" spans="1:5" ht="14.25" customHeight="1">
      <c r="A163" s="47"/>
      <c r="B163" s="47"/>
      <c r="C163" s="47"/>
      <c r="D163" s="47"/>
      <c r="E163" s="47"/>
    </row>
    <row r="164" spans="1:5" ht="14.25" customHeight="1">
      <c r="A164" s="47"/>
      <c r="B164" s="47"/>
      <c r="C164" s="47"/>
      <c r="D164" s="47"/>
      <c r="E164" s="47"/>
    </row>
    <row r="165" spans="1:5" ht="14.25" customHeight="1">
      <c r="A165" s="47"/>
      <c r="B165" s="47"/>
      <c r="C165" s="47"/>
      <c r="D165" s="47"/>
      <c r="E165" s="47"/>
    </row>
    <row r="166" spans="1:5" ht="14.25" customHeight="1">
      <c r="A166" s="47"/>
      <c r="B166" s="47"/>
      <c r="C166" s="47"/>
      <c r="D166" s="47"/>
      <c r="E166" s="47"/>
    </row>
    <row r="167" spans="1:5" ht="14.25" customHeight="1">
      <c r="A167" s="47"/>
      <c r="B167" s="47"/>
      <c r="C167" s="47"/>
      <c r="D167" s="47"/>
      <c r="E167" s="47"/>
    </row>
    <row r="168" spans="1:5" ht="14.25" customHeight="1">
      <c r="A168" s="47"/>
      <c r="B168" s="47"/>
      <c r="C168" s="47"/>
      <c r="D168" s="47"/>
      <c r="E168" s="47"/>
    </row>
    <row r="169" spans="1:5" ht="14.25" customHeight="1">
      <c r="A169" s="47"/>
      <c r="B169" s="47"/>
      <c r="C169" s="47"/>
      <c r="D169" s="47"/>
      <c r="E169" s="47"/>
    </row>
    <row r="170" spans="1:5" ht="14.25" customHeight="1">
      <c r="A170" s="47"/>
      <c r="B170" s="47"/>
      <c r="C170" s="47"/>
      <c r="D170" s="47"/>
      <c r="E170" s="47"/>
    </row>
    <row r="171" spans="1:5" ht="14.25" customHeight="1">
      <c r="A171" s="47"/>
      <c r="B171" s="47"/>
      <c r="C171" s="47"/>
      <c r="D171" s="47"/>
      <c r="E171" s="47"/>
    </row>
    <row r="172" spans="1:5" ht="14.25" customHeight="1">
      <c r="A172" s="47"/>
      <c r="B172" s="47"/>
      <c r="C172" s="47"/>
      <c r="D172" s="47"/>
      <c r="E172" s="47"/>
    </row>
    <row r="173" spans="1:5" ht="14.25" customHeight="1">
      <c r="A173" s="47"/>
      <c r="B173" s="47"/>
      <c r="C173" s="47"/>
      <c r="D173" s="47"/>
      <c r="E173" s="47"/>
    </row>
    <row r="174" spans="1:5" ht="14.25" customHeight="1">
      <c r="A174" s="47"/>
      <c r="B174" s="47"/>
      <c r="C174" s="47"/>
      <c r="D174" s="47"/>
      <c r="E174" s="47"/>
    </row>
    <row r="175" spans="1:5" ht="14.25" customHeight="1">
      <c r="A175" s="47"/>
      <c r="B175" s="47"/>
      <c r="C175" s="47"/>
      <c r="D175" s="47"/>
      <c r="E175" s="47"/>
    </row>
    <row r="176" spans="1:5" ht="14.25" customHeight="1">
      <c r="A176" s="47"/>
      <c r="B176" s="47"/>
      <c r="C176" s="47"/>
      <c r="D176" s="47"/>
      <c r="E176" s="47"/>
    </row>
    <row r="177" spans="1:5" ht="14.25" customHeight="1">
      <c r="A177" s="47"/>
      <c r="B177" s="47"/>
      <c r="C177" s="47"/>
      <c r="D177" s="47"/>
      <c r="E177" s="47"/>
    </row>
    <row r="178" spans="1:5" ht="14.25" customHeight="1">
      <c r="A178" s="47"/>
      <c r="B178" s="47"/>
      <c r="C178" s="47"/>
      <c r="D178" s="47"/>
      <c r="E178" s="47"/>
    </row>
    <row r="179" spans="1:5" ht="14.25" customHeight="1">
      <c r="A179" s="47"/>
      <c r="B179" s="47"/>
      <c r="C179" s="47"/>
      <c r="D179" s="47"/>
      <c r="E179" s="47"/>
    </row>
    <row r="180" spans="1:5" ht="14.25" customHeight="1">
      <c r="A180" s="47"/>
      <c r="B180" s="47"/>
      <c r="C180" s="47"/>
      <c r="D180" s="47"/>
      <c r="E180" s="47"/>
    </row>
    <row r="181" spans="1:5" ht="14.25" customHeight="1">
      <c r="A181" s="47"/>
      <c r="B181" s="47"/>
      <c r="C181" s="47"/>
      <c r="D181" s="47"/>
      <c r="E181" s="47"/>
    </row>
    <row r="182" spans="1:5" ht="14.25" customHeight="1">
      <c r="A182" s="47"/>
      <c r="B182" s="47"/>
      <c r="C182" s="47"/>
      <c r="D182" s="47"/>
      <c r="E182" s="47"/>
    </row>
    <row r="183" spans="1:5" ht="14.25" customHeight="1">
      <c r="A183" s="47"/>
      <c r="B183" s="47"/>
      <c r="C183" s="47"/>
      <c r="D183" s="47"/>
      <c r="E183" s="47"/>
    </row>
    <row r="184" spans="1:5" ht="14.25" customHeight="1">
      <c r="A184" s="47"/>
      <c r="B184" s="47"/>
      <c r="C184" s="47"/>
      <c r="D184" s="47"/>
      <c r="E184" s="47"/>
    </row>
    <row r="185" spans="1:5" ht="14.25" customHeight="1">
      <c r="A185" s="47"/>
      <c r="B185" s="47"/>
      <c r="C185" s="47"/>
      <c r="D185" s="47"/>
      <c r="E185" s="47"/>
    </row>
    <row r="186" spans="1:5" ht="14.25" customHeight="1">
      <c r="A186" s="47"/>
      <c r="B186" s="47"/>
      <c r="C186" s="47"/>
      <c r="D186" s="47"/>
      <c r="E186" s="47"/>
    </row>
    <row r="187" spans="1:5" ht="14.25" customHeight="1">
      <c r="A187" s="47"/>
      <c r="B187" s="47"/>
      <c r="C187" s="47"/>
      <c r="D187" s="47"/>
      <c r="E187" s="47"/>
    </row>
    <row r="188" spans="1:5" ht="14.25" customHeight="1">
      <c r="A188" s="47"/>
      <c r="B188" s="47"/>
      <c r="C188" s="47"/>
      <c r="D188" s="47"/>
      <c r="E188" s="47"/>
    </row>
    <row r="189" spans="1:5" ht="14.25" customHeight="1">
      <c r="A189" s="47"/>
      <c r="B189" s="47"/>
      <c r="C189" s="47"/>
      <c r="D189" s="47"/>
      <c r="E189" s="47"/>
    </row>
    <row r="190" spans="1:5" ht="14.25" customHeight="1">
      <c r="A190" s="47"/>
      <c r="B190" s="47"/>
      <c r="C190" s="47"/>
      <c r="D190" s="47"/>
      <c r="E190" s="47"/>
    </row>
    <row r="191" spans="1:5" ht="14.25" customHeight="1">
      <c r="A191" s="47"/>
      <c r="B191" s="47"/>
      <c r="C191" s="47"/>
      <c r="D191" s="47"/>
      <c r="E191" s="47"/>
    </row>
    <row r="192" spans="1:5" ht="14.25" customHeight="1">
      <c r="A192" s="47"/>
      <c r="B192" s="47"/>
      <c r="C192" s="47"/>
      <c r="D192" s="47"/>
      <c r="E192" s="47"/>
    </row>
    <row r="193" spans="1:5" ht="14.25" customHeight="1">
      <c r="A193" s="47"/>
      <c r="B193" s="47"/>
      <c r="C193" s="47"/>
      <c r="D193" s="47"/>
      <c r="E193" s="47"/>
    </row>
    <row r="194" spans="1:5" ht="14.25" customHeight="1">
      <c r="A194" s="47"/>
      <c r="B194" s="47"/>
      <c r="C194" s="47"/>
      <c r="D194" s="47"/>
      <c r="E194" s="47"/>
    </row>
    <row r="195" spans="1:5" ht="14.25" customHeight="1">
      <c r="A195" s="47"/>
      <c r="B195" s="47"/>
      <c r="C195" s="47"/>
      <c r="D195" s="47"/>
      <c r="E195" s="47"/>
    </row>
    <row r="196" spans="1:5" ht="14.25" customHeight="1">
      <c r="A196" s="47"/>
      <c r="B196" s="47"/>
      <c r="C196" s="47"/>
      <c r="D196" s="47"/>
      <c r="E196" s="47"/>
    </row>
    <row r="197" spans="1:5" ht="14.25" customHeight="1">
      <c r="A197" s="47"/>
      <c r="B197" s="47"/>
      <c r="C197" s="47"/>
      <c r="D197" s="47"/>
      <c r="E197" s="47"/>
    </row>
    <row r="198" spans="1:5" ht="14.25" customHeight="1">
      <c r="A198" s="47"/>
      <c r="B198" s="47"/>
      <c r="C198" s="47"/>
      <c r="D198" s="47"/>
      <c r="E198" s="47"/>
    </row>
    <row r="199" spans="1:5" ht="14.25" customHeight="1">
      <c r="A199" s="47"/>
      <c r="B199" s="47"/>
      <c r="C199" s="47"/>
      <c r="D199" s="47"/>
      <c r="E199" s="47"/>
    </row>
    <row r="200" spans="1:5" ht="14.25" customHeight="1">
      <c r="A200" s="47"/>
      <c r="B200" s="47"/>
      <c r="C200" s="47"/>
      <c r="D200" s="47"/>
      <c r="E200" s="47"/>
    </row>
    <row r="201" spans="1:5" ht="14.25" customHeight="1">
      <c r="A201" s="47"/>
      <c r="B201" s="47"/>
      <c r="C201" s="47"/>
      <c r="D201" s="47"/>
      <c r="E201" s="47"/>
    </row>
    <row r="202" spans="1:5" ht="14.25" customHeight="1">
      <c r="A202" s="47"/>
      <c r="B202" s="47"/>
      <c r="C202" s="47"/>
      <c r="D202" s="47"/>
      <c r="E202" s="47"/>
    </row>
    <row r="203" spans="1:5" ht="14.25" customHeight="1">
      <c r="A203" s="47"/>
      <c r="B203" s="47"/>
      <c r="C203" s="47"/>
      <c r="D203" s="47"/>
      <c r="E203" s="47"/>
    </row>
    <row r="204" spans="1:5" ht="14.25" customHeight="1">
      <c r="A204" s="47"/>
      <c r="B204" s="47"/>
      <c r="C204" s="47"/>
      <c r="D204" s="47"/>
      <c r="E204" s="47"/>
    </row>
    <row r="205" spans="1:5" ht="14.25" customHeight="1">
      <c r="A205" s="47"/>
      <c r="B205" s="47"/>
      <c r="C205" s="47"/>
      <c r="D205" s="47"/>
      <c r="E205" s="47"/>
    </row>
    <row r="206" spans="1:5" ht="14.25" customHeight="1">
      <c r="A206" s="47"/>
      <c r="B206" s="47"/>
      <c r="C206" s="47"/>
      <c r="D206" s="47"/>
      <c r="E206" s="47"/>
    </row>
    <row r="207" spans="1:5" ht="14.25" customHeight="1">
      <c r="A207" s="47"/>
      <c r="B207" s="47"/>
      <c r="C207" s="47"/>
      <c r="D207" s="47"/>
      <c r="E207" s="47"/>
    </row>
    <row r="208" spans="1:5" ht="14.25" customHeight="1">
      <c r="A208" s="47"/>
      <c r="B208" s="47"/>
      <c r="C208" s="47"/>
      <c r="D208" s="47"/>
      <c r="E208" s="47"/>
    </row>
    <row r="209" spans="1:5" ht="14.25" customHeight="1">
      <c r="A209" s="47"/>
      <c r="B209" s="47"/>
      <c r="C209" s="47"/>
      <c r="D209" s="47"/>
      <c r="E209" s="47"/>
    </row>
    <row r="210" spans="1:5" ht="14.25" customHeight="1">
      <c r="A210" s="47"/>
      <c r="B210" s="47"/>
      <c r="C210" s="47"/>
      <c r="D210" s="47"/>
      <c r="E210" s="47"/>
    </row>
    <row r="211" spans="1:5" ht="14.25" customHeight="1">
      <c r="A211" s="47"/>
      <c r="B211" s="47"/>
      <c r="C211" s="47"/>
      <c r="D211" s="47"/>
      <c r="E211" s="47"/>
    </row>
    <row r="212" spans="1:5" ht="14.25" customHeight="1">
      <c r="A212" s="47"/>
      <c r="B212" s="47"/>
      <c r="C212" s="47"/>
      <c r="D212" s="47"/>
      <c r="E212" s="47"/>
    </row>
    <row r="213" spans="1:5" ht="14.25" customHeight="1">
      <c r="A213" s="47"/>
      <c r="B213" s="47"/>
      <c r="C213" s="47"/>
      <c r="D213" s="47"/>
      <c r="E213" s="47"/>
    </row>
    <row r="214" spans="1:5" ht="14.25" customHeight="1">
      <c r="A214" s="47"/>
      <c r="B214" s="47"/>
      <c r="C214" s="47"/>
      <c r="D214" s="47"/>
      <c r="E214" s="47"/>
    </row>
    <row r="215" spans="1:5" ht="14.25" customHeight="1">
      <c r="A215" s="47"/>
      <c r="B215" s="47"/>
      <c r="C215" s="47"/>
      <c r="D215" s="47"/>
      <c r="E215" s="47"/>
    </row>
    <row r="216" spans="1:5" ht="14.25" customHeight="1">
      <c r="A216" s="47"/>
      <c r="B216" s="47"/>
      <c r="C216" s="47"/>
      <c r="D216" s="47"/>
      <c r="E216" s="47"/>
    </row>
    <row r="217" spans="1:5" ht="14.25" customHeight="1">
      <c r="A217" s="47"/>
      <c r="B217" s="47"/>
      <c r="C217" s="47"/>
      <c r="D217" s="47"/>
      <c r="E217" s="47"/>
    </row>
    <row r="218" spans="1:5" ht="14.25" customHeight="1">
      <c r="A218" s="47"/>
      <c r="B218" s="47"/>
      <c r="C218" s="47"/>
      <c r="D218" s="47"/>
      <c r="E218" s="47"/>
    </row>
    <row r="219" spans="1:5" ht="14.25" customHeight="1">
      <c r="A219" s="47"/>
      <c r="B219" s="47"/>
      <c r="C219" s="47"/>
      <c r="D219" s="47"/>
      <c r="E219" s="47"/>
    </row>
    <row r="220" spans="1:5" ht="14.25" customHeight="1">
      <c r="A220" s="47"/>
      <c r="B220" s="47"/>
      <c r="C220" s="47"/>
      <c r="D220" s="47"/>
      <c r="E220" s="47"/>
    </row>
    <row r="221" spans="1:5" ht="14.25" customHeight="1">
      <c r="A221" s="47"/>
      <c r="B221" s="47"/>
      <c r="C221" s="47"/>
      <c r="D221" s="47"/>
      <c r="E221" s="47"/>
    </row>
    <row r="222" spans="1:5" ht="14.25" customHeight="1">
      <c r="A222" s="47"/>
      <c r="B222" s="47"/>
      <c r="C222" s="47"/>
      <c r="D222" s="47"/>
      <c r="E222" s="47"/>
    </row>
    <row r="223" spans="1:5" ht="14.25" customHeight="1">
      <c r="A223" s="47"/>
      <c r="B223" s="47"/>
      <c r="C223" s="47"/>
      <c r="D223" s="47"/>
      <c r="E223" s="47"/>
    </row>
    <row r="224" spans="1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</sheetData>
  <autoFilter ref="A6:T29"/>
  <mergeCells count="3">
    <mergeCell ref="A3:E3"/>
    <mergeCell ref="A4:E4"/>
    <mergeCell ref="D6:E6"/>
  </mergeCells>
  <pageMargins left="0.39370078740157483" right="0.51181102362204722" top="0.35433070866141736" bottom="0.33" header="0" footer="0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5"/>
  <sheetViews>
    <sheetView view="pageBreakPreview" zoomScale="60" zoomScaleNormal="57" workbookViewId="0">
      <selection activeCell="A4" sqref="A4:D4"/>
    </sheetView>
  </sheetViews>
  <sheetFormatPr defaultColWidth="10.09765625" defaultRowHeight="15" customHeight="1"/>
  <cols>
    <col min="1" max="1" width="33.09765625" style="26" customWidth="1"/>
    <col min="2" max="2" width="26.19921875" style="26" customWidth="1"/>
    <col min="3" max="3" width="22.796875" style="26" customWidth="1"/>
    <col min="4" max="4" width="22.69921875" style="26" customWidth="1"/>
    <col min="5" max="16384" width="10.09765625" style="26"/>
  </cols>
  <sheetData>
    <row r="1" spans="1:4" ht="12.75" customHeight="1">
      <c r="A1" s="24"/>
      <c r="B1" s="23"/>
      <c r="C1" s="23"/>
      <c r="D1" s="23"/>
    </row>
    <row r="2" spans="1:4" ht="47.25" customHeight="1">
      <c r="A2" s="41"/>
      <c r="B2" s="41"/>
      <c r="C2" s="41"/>
      <c r="D2" s="108" t="s">
        <v>135</v>
      </c>
    </row>
    <row r="3" spans="1:4" ht="1.5" customHeight="1">
      <c r="A3" s="24"/>
      <c r="B3" s="23"/>
      <c r="C3" s="23"/>
      <c r="D3" s="23"/>
    </row>
    <row r="4" spans="1:4" ht="46.5" customHeight="1">
      <c r="A4" s="111" t="s">
        <v>139</v>
      </c>
      <c r="B4" s="111"/>
      <c r="C4" s="111"/>
      <c r="D4" s="111"/>
    </row>
    <row r="5" spans="1:4" ht="26.25" customHeight="1">
      <c r="A5" s="98"/>
      <c r="B5" s="98"/>
      <c r="C5" s="99"/>
      <c r="D5" s="99"/>
    </row>
    <row r="6" spans="1:4" ht="65.25" customHeight="1">
      <c r="A6" s="100" t="s">
        <v>98</v>
      </c>
      <c r="B6" s="103" t="s">
        <v>113</v>
      </c>
      <c r="C6" s="96" t="s">
        <v>94</v>
      </c>
      <c r="D6" s="96"/>
    </row>
    <row r="7" spans="1:4" ht="18.75">
      <c r="A7" s="101"/>
      <c r="B7" s="101"/>
      <c r="C7" s="72" t="s">
        <v>40</v>
      </c>
      <c r="D7" s="72" t="s">
        <v>40</v>
      </c>
    </row>
    <row r="8" spans="1:4" ht="184.5" customHeight="1">
      <c r="A8" s="102"/>
      <c r="B8" s="102"/>
      <c r="C8" s="73" t="s">
        <v>123</v>
      </c>
      <c r="D8" s="73" t="s">
        <v>124</v>
      </c>
    </row>
    <row r="9" spans="1:4" ht="20.25" customHeight="1">
      <c r="A9" s="97"/>
      <c r="B9" s="97"/>
      <c r="C9" s="97"/>
      <c r="D9" s="97"/>
    </row>
    <row r="10" spans="1:4" ht="76.5" customHeight="1">
      <c r="A10" s="37" t="s">
        <v>114</v>
      </c>
      <c r="B10" s="27" t="s">
        <v>115</v>
      </c>
      <c r="C10" s="42">
        <v>192989</v>
      </c>
      <c r="D10" s="42">
        <v>192989</v>
      </c>
    </row>
    <row r="11" spans="1:4" ht="76.5" customHeight="1">
      <c r="A11" s="38" t="s">
        <v>116</v>
      </c>
      <c r="B11" s="27" t="s">
        <v>115</v>
      </c>
      <c r="C11" s="42">
        <v>128113</v>
      </c>
      <c r="D11" s="42">
        <v>128113</v>
      </c>
    </row>
    <row r="12" spans="1:4" ht="76.5" customHeight="1">
      <c r="A12" s="38" t="s">
        <v>117</v>
      </c>
      <c r="B12" s="27" t="s">
        <v>115</v>
      </c>
      <c r="C12" s="43">
        <v>842987</v>
      </c>
      <c r="D12" s="42">
        <v>842987</v>
      </c>
    </row>
    <row r="13" spans="1:4" ht="76.5" customHeight="1">
      <c r="A13" s="38" t="s">
        <v>118</v>
      </c>
      <c r="B13" s="27" t="s">
        <v>115</v>
      </c>
      <c r="C13" s="43">
        <v>357013</v>
      </c>
      <c r="D13" s="42">
        <v>328595</v>
      </c>
    </row>
    <row r="14" spans="1:4" ht="76.5" customHeight="1">
      <c r="A14" s="39" t="s">
        <v>119</v>
      </c>
      <c r="B14" s="27" t="s">
        <v>115</v>
      </c>
      <c r="C14" s="42">
        <v>217497</v>
      </c>
      <c r="D14" s="42">
        <v>217497</v>
      </c>
    </row>
    <row r="15" spans="1:4" ht="76.5" customHeight="1">
      <c r="A15" s="39" t="s">
        <v>120</v>
      </c>
      <c r="B15" s="27" t="s">
        <v>115</v>
      </c>
      <c r="C15" s="44">
        <v>255759</v>
      </c>
      <c r="D15" s="45">
        <v>255759</v>
      </c>
    </row>
    <row r="16" spans="1:4" ht="76.5" customHeight="1">
      <c r="A16" s="40" t="s">
        <v>121</v>
      </c>
      <c r="B16" s="27" t="s">
        <v>115</v>
      </c>
      <c r="C16" s="46">
        <f>500000-38599-100000-50000-124980</f>
        <v>186421</v>
      </c>
      <c r="D16" s="45">
        <v>154879</v>
      </c>
    </row>
    <row r="17" spans="1:4" ht="76.5" customHeight="1">
      <c r="A17" s="39" t="s">
        <v>120</v>
      </c>
      <c r="B17" s="27" t="s">
        <v>115</v>
      </c>
      <c r="C17" s="42">
        <v>255604</v>
      </c>
      <c r="D17" s="42">
        <v>255604</v>
      </c>
    </row>
    <row r="18" spans="1:4" ht="76.5" customHeight="1">
      <c r="A18" s="36" t="s">
        <v>122</v>
      </c>
      <c r="B18" s="27" t="s">
        <v>115</v>
      </c>
      <c r="C18" s="42">
        <v>263616.76</v>
      </c>
      <c r="D18" s="42">
        <v>263616.76</v>
      </c>
    </row>
    <row r="19" spans="1:4" ht="26.25" customHeight="1">
      <c r="A19" s="31"/>
      <c r="B19" s="28"/>
      <c r="C19" s="29"/>
      <c r="D19" s="30"/>
    </row>
    <row r="20" spans="1:4" ht="26.25" customHeight="1" thickBot="1">
      <c r="A20" s="32"/>
      <c r="B20" s="33"/>
      <c r="C20" s="34">
        <f>SUM(C10:C19)</f>
        <v>2699999.76</v>
      </c>
      <c r="D20" s="34">
        <f>SUM(D10:D19)</f>
        <v>2640039.7599999998</v>
      </c>
    </row>
    <row r="21" spans="1:4" ht="15.75" customHeight="1">
      <c r="A21" s="35"/>
      <c r="B21" s="25"/>
      <c r="C21" s="25"/>
      <c r="D21" s="25"/>
    </row>
    <row r="22" spans="1:4" ht="15.75" customHeight="1">
      <c r="A22" s="35"/>
      <c r="B22" s="25"/>
      <c r="C22" s="25"/>
      <c r="D22" s="25"/>
    </row>
    <row r="23" spans="1:4" ht="15.75" customHeight="1">
      <c r="A23" s="35"/>
      <c r="B23" s="25"/>
      <c r="C23" s="25"/>
      <c r="D23" s="25"/>
    </row>
    <row r="24" spans="1:4" ht="15.75" customHeight="1">
      <c r="A24" s="35"/>
      <c r="B24" s="25"/>
      <c r="C24" s="25"/>
      <c r="D24" s="25"/>
    </row>
    <row r="25" spans="1:4" ht="15.75" customHeight="1">
      <c r="A25" s="35"/>
      <c r="B25" s="25"/>
      <c r="C25" s="25"/>
      <c r="D25" s="25"/>
    </row>
    <row r="26" spans="1:4" ht="15.75" customHeight="1">
      <c r="A26" s="35"/>
      <c r="B26" s="25"/>
      <c r="C26" s="25"/>
      <c r="D26" s="25"/>
    </row>
    <row r="27" spans="1:4" ht="15.75" customHeight="1">
      <c r="A27" s="35"/>
      <c r="B27" s="25"/>
      <c r="C27" s="25"/>
      <c r="D27" s="25"/>
    </row>
    <row r="28" spans="1:4" ht="15.75" customHeight="1">
      <c r="A28" s="35"/>
      <c r="B28" s="25"/>
      <c r="C28" s="25"/>
      <c r="D28" s="25"/>
    </row>
    <row r="29" spans="1:4" ht="15.75" customHeight="1">
      <c r="A29" s="35"/>
      <c r="B29" s="25"/>
      <c r="C29" s="25"/>
      <c r="D29" s="25"/>
    </row>
    <row r="30" spans="1:4" ht="15.75" customHeight="1">
      <c r="A30" s="35"/>
      <c r="B30" s="25"/>
      <c r="C30" s="25"/>
      <c r="D30" s="25"/>
    </row>
    <row r="31" spans="1:4" ht="15.75" customHeight="1">
      <c r="A31" s="35"/>
      <c r="B31" s="25"/>
      <c r="C31" s="25"/>
      <c r="D31" s="25"/>
    </row>
    <row r="32" spans="1:4" ht="15.75" customHeight="1">
      <c r="A32" s="35"/>
      <c r="B32" s="25"/>
      <c r="C32" s="25"/>
      <c r="D32" s="25"/>
    </row>
    <row r="33" spans="1:4" ht="15.75" customHeight="1">
      <c r="A33" s="35"/>
      <c r="B33" s="25"/>
      <c r="C33" s="25"/>
      <c r="D33" s="25"/>
    </row>
    <row r="34" spans="1:4" ht="15.75" customHeight="1">
      <c r="A34" s="35"/>
      <c r="B34" s="25"/>
      <c r="C34" s="25"/>
      <c r="D34" s="25"/>
    </row>
    <row r="35" spans="1:4" ht="15.75" customHeight="1">
      <c r="A35" s="35"/>
      <c r="B35" s="25"/>
      <c r="C35" s="25"/>
      <c r="D35" s="25"/>
    </row>
    <row r="36" spans="1:4" ht="15.75" customHeight="1">
      <c r="A36" s="35"/>
      <c r="B36" s="25"/>
      <c r="C36" s="25"/>
      <c r="D36" s="25"/>
    </row>
    <row r="37" spans="1:4" ht="15.75" customHeight="1">
      <c r="A37" s="35"/>
      <c r="B37" s="25"/>
      <c r="C37" s="25"/>
      <c r="D37" s="25"/>
    </row>
    <row r="38" spans="1:4" ht="15.75" customHeight="1">
      <c r="A38" s="35"/>
      <c r="B38" s="25"/>
      <c r="C38" s="25"/>
      <c r="D38" s="25"/>
    </row>
    <row r="39" spans="1:4" ht="15.75" customHeight="1">
      <c r="A39" s="35"/>
      <c r="B39" s="25"/>
      <c r="C39" s="25"/>
      <c r="D39" s="25"/>
    </row>
    <row r="40" spans="1:4" ht="15.75" customHeight="1">
      <c r="A40" s="35"/>
      <c r="B40" s="25"/>
      <c r="C40" s="25"/>
      <c r="D40" s="25"/>
    </row>
    <row r="41" spans="1:4" ht="15.75" customHeight="1">
      <c r="A41" s="35"/>
      <c r="B41" s="25"/>
      <c r="C41" s="25"/>
      <c r="D41" s="25"/>
    </row>
    <row r="42" spans="1:4" ht="15.75" customHeight="1">
      <c r="A42" s="35"/>
      <c r="B42" s="25"/>
      <c r="C42" s="25"/>
      <c r="D42" s="25"/>
    </row>
    <row r="43" spans="1:4" ht="15.75" customHeight="1">
      <c r="A43" s="35"/>
      <c r="B43" s="25"/>
      <c r="C43" s="25"/>
      <c r="D43" s="25"/>
    </row>
    <row r="44" spans="1:4" ht="15.75" customHeight="1">
      <c r="A44" s="35"/>
      <c r="B44" s="25"/>
      <c r="C44" s="25"/>
      <c r="D44" s="25"/>
    </row>
    <row r="45" spans="1:4" ht="15.75" customHeight="1">
      <c r="A45" s="35"/>
      <c r="B45" s="25"/>
      <c r="C45" s="25"/>
      <c r="D45" s="25"/>
    </row>
    <row r="46" spans="1:4" ht="15.75" customHeight="1">
      <c r="A46" s="35"/>
      <c r="B46" s="25"/>
      <c r="C46" s="25"/>
      <c r="D46" s="25"/>
    </row>
    <row r="47" spans="1:4" ht="15.75" customHeight="1">
      <c r="A47" s="35"/>
      <c r="B47" s="25"/>
      <c r="C47" s="25"/>
      <c r="D47" s="25"/>
    </row>
    <row r="48" spans="1:4" ht="15.75" customHeight="1">
      <c r="A48" s="35"/>
      <c r="B48" s="25"/>
      <c r="C48" s="25"/>
      <c r="D48" s="25"/>
    </row>
    <row r="49" spans="1:4" ht="15.75" customHeight="1">
      <c r="A49" s="35"/>
      <c r="B49" s="25"/>
      <c r="C49" s="25"/>
      <c r="D49" s="25"/>
    </row>
    <row r="50" spans="1:4" ht="15.75" customHeight="1">
      <c r="A50" s="35"/>
      <c r="B50" s="25"/>
      <c r="C50" s="25"/>
      <c r="D50" s="25"/>
    </row>
    <row r="51" spans="1:4" ht="15.75" customHeight="1">
      <c r="A51" s="35"/>
      <c r="B51" s="25"/>
      <c r="C51" s="25"/>
      <c r="D51" s="25"/>
    </row>
    <row r="52" spans="1:4" ht="15.75" customHeight="1">
      <c r="A52" s="35"/>
      <c r="B52" s="25"/>
      <c r="C52" s="25"/>
      <c r="D52" s="25"/>
    </row>
    <row r="53" spans="1:4" ht="15.75" customHeight="1">
      <c r="A53" s="35"/>
      <c r="B53" s="25"/>
      <c r="C53" s="25"/>
      <c r="D53" s="25"/>
    </row>
    <row r="54" spans="1:4" ht="15.75" customHeight="1">
      <c r="A54" s="35"/>
      <c r="B54" s="25"/>
      <c r="C54" s="25"/>
      <c r="D54" s="25"/>
    </row>
    <row r="55" spans="1:4" ht="15.75" customHeight="1">
      <c r="A55" s="35"/>
      <c r="B55" s="25"/>
      <c r="C55" s="25"/>
      <c r="D55" s="25"/>
    </row>
    <row r="56" spans="1:4" ht="15.75" customHeight="1">
      <c r="A56" s="35"/>
      <c r="B56" s="25"/>
      <c r="C56" s="25"/>
      <c r="D56" s="25"/>
    </row>
    <row r="57" spans="1:4" ht="15.75" customHeight="1">
      <c r="A57" s="35"/>
      <c r="B57" s="25"/>
      <c r="C57" s="25"/>
      <c r="D57" s="25"/>
    </row>
    <row r="58" spans="1:4" ht="15.75" customHeight="1">
      <c r="A58" s="35"/>
      <c r="B58" s="25"/>
      <c r="C58" s="25"/>
      <c r="D58" s="25"/>
    </row>
    <row r="59" spans="1:4" ht="15.75" customHeight="1">
      <c r="A59" s="35"/>
      <c r="B59" s="25"/>
      <c r="C59" s="25"/>
      <c r="D59" s="25"/>
    </row>
    <row r="60" spans="1:4" ht="15.75" customHeight="1">
      <c r="A60" s="35"/>
      <c r="B60" s="25"/>
      <c r="C60" s="25"/>
      <c r="D60" s="25"/>
    </row>
    <row r="61" spans="1:4" ht="15.75" customHeight="1">
      <c r="A61" s="35"/>
      <c r="B61" s="25"/>
      <c r="C61" s="25"/>
      <c r="D61" s="25"/>
    </row>
    <row r="62" spans="1:4" ht="15.75" customHeight="1">
      <c r="A62" s="35"/>
      <c r="B62" s="25"/>
      <c r="C62" s="25"/>
      <c r="D62" s="25"/>
    </row>
    <row r="63" spans="1:4" ht="15.75" customHeight="1">
      <c r="A63" s="35"/>
      <c r="B63" s="25"/>
      <c r="C63" s="25"/>
      <c r="D63" s="25"/>
    </row>
    <row r="64" spans="1:4" ht="15.75" customHeight="1">
      <c r="A64" s="35"/>
      <c r="B64" s="25"/>
      <c r="C64" s="25"/>
      <c r="D64" s="25"/>
    </row>
    <row r="65" spans="1:4" ht="15.75" customHeight="1">
      <c r="A65" s="35"/>
      <c r="B65" s="25"/>
      <c r="C65" s="25"/>
      <c r="D65" s="25"/>
    </row>
    <row r="66" spans="1:4" ht="15.75" customHeight="1">
      <c r="A66" s="35"/>
      <c r="B66" s="25"/>
      <c r="C66" s="25"/>
      <c r="D66" s="25"/>
    </row>
    <row r="67" spans="1:4" ht="15.75" customHeight="1">
      <c r="A67" s="35"/>
      <c r="B67" s="25"/>
      <c r="C67" s="25"/>
      <c r="D67" s="25"/>
    </row>
    <row r="68" spans="1:4" ht="15.75" customHeight="1">
      <c r="A68" s="35"/>
      <c r="B68" s="25"/>
      <c r="C68" s="25"/>
      <c r="D68" s="25"/>
    </row>
    <row r="69" spans="1:4" ht="15.75" customHeight="1">
      <c r="A69" s="35"/>
      <c r="B69" s="25"/>
      <c r="C69" s="25"/>
      <c r="D69" s="25"/>
    </row>
    <row r="70" spans="1:4" ht="15.75" customHeight="1">
      <c r="A70" s="35"/>
      <c r="B70" s="25"/>
      <c r="C70" s="25"/>
      <c r="D70" s="25"/>
    </row>
    <row r="71" spans="1:4" ht="15.75" customHeight="1">
      <c r="A71" s="35"/>
      <c r="B71" s="25"/>
      <c r="C71" s="25"/>
      <c r="D71" s="25"/>
    </row>
    <row r="72" spans="1:4" ht="15.75" customHeight="1">
      <c r="A72" s="35"/>
      <c r="B72" s="25"/>
      <c r="C72" s="25"/>
      <c r="D72" s="25"/>
    </row>
    <row r="73" spans="1:4" ht="15.75" customHeight="1">
      <c r="A73" s="35"/>
      <c r="B73" s="25"/>
      <c r="C73" s="25"/>
      <c r="D73" s="25"/>
    </row>
    <row r="74" spans="1:4" ht="15.75" customHeight="1">
      <c r="A74" s="35"/>
      <c r="B74" s="25"/>
      <c r="C74" s="25"/>
      <c r="D74" s="25"/>
    </row>
    <row r="75" spans="1:4" ht="15.75" customHeight="1">
      <c r="A75" s="35"/>
      <c r="B75" s="25"/>
      <c r="C75" s="25"/>
      <c r="D75" s="25"/>
    </row>
    <row r="76" spans="1:4" ht="15.75" customHeight="1">
      <c r="A76" s="35"/>
      <c r="B76" s="25"/>
      <c r="C76" s="25"/>
      <c r="D76" s="25"/>
    </row>
    <row r="77" spans="1:4" ht="15.75" customHeight="1">
      <c r="A77" s="35"/>
      <c r="B77" s="25"/>
      <c r="C77" s="25"/>
      <c r="D77" s="25"/>
    </row>
    <row r="78" spans="1:4" ht="15.75" customHeight="1">
      <c r="A78" s="35"/>
      <c r="B78" s="25"/>
      <c r="C78" s="25"/>
      <c r="D78" s="25"/>
    </row>
    <row r="79" spans="1:4" ht="15.75" customHeight="1">
      <c r="A79" s="35"/>
      <c r="B79" s="25"/>
      <c r="C79" s="25"/>
      <c r="D79" s="25"/>
    </row>
    <row r="80" spans="1:4" ht="15.75" customHeight="1">
      <c r="A80" s="35"/>
      <c r="B80" s="25"/>
      <c r="C80" s="25"/>
      <c r="D80" s="25"/>
    </row>
    <row r="81" spans="1:4" ht="15.75" customHeight="1">
      <c r="A81" s="35"/>
      <c r="B81" s="25"/>
      <c r="C81" s="25"/>
      <c r="D81" s="25"/>
    </row>
    <row r="82" spans="1:4" ht="15.75" customHeight="1">
      <c r="A82" s="35"/>
      <c r="B82" s="25"/>
      <c r="C82" s="25"/>
      <c r="D82" s="25"/>
    </row>
    <row r="83" spans="1:4" ht="15.75" customHeight="1">
      <c r="A83" s="35"/>
      <c r="B83" s="25"/>
      <c r="C83" s="25"/>
      <c r="D83" s="25"/>
    </row>
    <row r="84" spans="1:4" ht="15.75" customHeight="1">
      <c r="A84" s="35"/>
      <c r="B84" s="25"/>
      <c r="C84" s="25"/>
      <c r="D84" s="25"/>
    </row>
    <row r="85" spans="1:4" ht="15.75" customHeight="1">
      <c r="A85" s="35"/>
      <c r="B85" s="25"/>
      <c r="C85" s="25"/>
      <c r="D85" s="25"/>
    </row>
    <row r="86" spans="1:4" ht="15.75" customHeight="1">
      <c r="A86" s="35"/>
      <c r="B86" s="25"/>
      <c r="C86" s="25"/>
      <c r="D86" s="25"/>
    </row>
    <row r="87" spans="1:4" ht="15.75" customHeight="1">
      <c r="A87" s="35"/>
      <c r="B87" s="25"/>
      <c r="C87" s="25"/>
      <c r="D87" s="25"/>
    </row>
    <row r="88" spans="1:4" ht="15.75" customHeight="1">
      <c r="A88" s="35"/>
      <c r="B88" s="25"/>
      <c r="C88" s="25"/>
      <c r="D88" s="25"/>
    </row>
    <row r="89" spans="1:4" ht="15.75" customHeight="1">
      <c r="A89" s="35"/>
      <c r="B89" s="25"/>
      <c r="C89" s="25"/>
      <c r="D89" s="25"/>
    </row>
    <row r="90" spans="1:4" ht="15.75" customHeight="1">
      <c r="A90" s="35"/>
      <c r="B90" s="25"/>
      <c r="C90" s="25"/>
      <c r="D90" s="25"/>
    </row>
    <row r="91" spans="1:4" ht="15.75" customHeight="1">
      <c r="A91" s="35"/>
      <c r="B91" s="25"/>
      <c r="C91" s="25"/>
      <c r="D91" s="25"/>
    </row>
    <row r="92" spans="1:4" ht="15.75" customHeight="1">
      <c r="A92" s="35"/>
      <c r="B92" s="25"/>
      <c r="C92" s="25"/>
      <c r="D92" s="25"/>
    </row>
    <row r="93" spans="1:4" ht="15.75" customHeight="1">
      <c r="A93" s="35"/>
      <c r="B93" s="25"/>
      <c r="C93" s="25"/>
      <c r="D93" s="25"/>
    </row>
    <row r="94" spans="1:4" ht="15.75" customHeight="1">
      <c r="A94" s="35"/>
      <c r="B94" s="25"/>
      <c r="C94" s="25"/>
      <c r="D94" s="25"/>
    </row>
    <row r="95" spans="1:4" ht="15.75" customHeight="1">
      <c r="A95" s="35"/>
      <c r="B95" s="25"/>
      <c r="C95" s="25"/>
      <c r="D95" s="25"/>
    </row>
    <row r="96" spans="1:4" ht="15.75" customHeight="1">
      <c r="A96" s="35"/>
      <c r="B96" s="25"/>
      <c r="C96" s="25"/>
      <c r="D96" s="25"/>
    </row>
    <row r="97" spans="1:4" ht="15.75" customHeight="1">
      <c r="A97" s="35"/>
      <c r="B97" s="25"/>
      <c r="C97" s="25"/>
      <c r="D97" s="25"/>
    </row>
    <row r="98" spans="1:4" ht="15.75" customHeight="1">
      <c r="A98" s="35"/>
      <c r="B98" s="25"/>
      <c r="C98" s="25"/>
      <c r="D98" s="25"/>
    </row>
    <row r="99" spans="1:4" ht="15.75" customHeight="1">
      <c r="A99" s="35"/>
      <c r="B99" s="25"/>
      <c r="C99" s="25"/>
      <c r="D99" s="25"/>
    </row>
    <row r="100" spans="1:4" ht="15.75" customHeight="1">
      <c r="A100" s="35"/>
      <c r="B100" s="25"/>
      <c r="C100" s="25"/>
      <c r="D100" s="25"/>
    </row>
    <row r="101" spans="1:4" ht="15.75" customHeight="1">
      <c r="A101" s="35"/>
      <c r="B101" s="25"/>
      <c r="C101" s="25"/>
      <c r="D101" s="25"/>
    </row>
    <row r="102" spans="1:4" ht="15.75" customHeight="1">
      <c r="A102" s="35"/>
      <c r="B102" s="25"/>
      <c r="C102" s="25"/>
      <c r="D102" s="25"/>
    </row>
    <row r="103" spans="1:4" ht="15.75" customHeight="1">
      <c r="A103" s="35"/>
      <c r="B103" s="25"/>
      <c r="C103" s="25"/>
      <c r="D103" s="25"/>
    </row>
    <row r="104" spans="1:4" ht="15.75" customHeight="1">
      <c r="A104" s="35"/>
      <c r="B104" s="25"/>
      <c r="C104" s="25"/>
      <c r="D104" s="25"/>
    </row>
    <row r="105" spans="1:4" ht="15.75" customHeight="1">
      <c r="A105" s="35"/>
      <c r="B105" s="25"/>
      <c r="C105" s="25"/>
      <c r="D105" s="25"/>
    </row>
    <row r="106" spans="1:4" ht="15.75" customHeight="1">
      <c r="A106" s="35"/>
      <c r="B106" s="25"/>
      <c r="C106" s="25"/>
      <c r="D106" s="25"/>
    </row>
    <row r="107" spans="1:4" ht="15.75" customHeight="1">
      <c r="A107" s="35"/>
      <c r="B107" s="25"/>
      <c r="C107" s="25"/>
      <c r="D107" s="25"/>
    </row>
    <row r="108" spans="1:4" ht="15.75" customHeight="1">
      <c r="A108" s="35"/>
      <c r="B108" s="25"/>
      <c r="C108" s="25"/>
      <c r="D108" s="25"/>
    </row>
    <row r="109" spans="1:4" ht="15.75" customHeight="1">
      <c r="A109" s="35"/>
      <c r="B109" s="25"/>
      <c r="C109" s="25"/>
      <c r="D109" s="25"/>
    </row>
    <row r="110" spans="1:4" ht="15.75" customHeight="1">
      <c r="A110" s="35"/>
      <c r="B110" s="25"/>
      <c r="C110" s="25"/>
      <c r="D110" s="25"/>
    </row>
    <row r="111" spans="1:4" ht="15.75" customHeight="1">
      <c r="A111" s="35"/>
      <c r="B111" s="25"/>
      <c r="C111" s="25"/>
      <c r="D111" s="25"/>
    </row>
    <row r="112" spans="1:4" ht="15.75" customHeight="1">
      <c r="A112" s="35"/>
      <c r="B112" s="25"/>
      <c r="C112" s="25"/>
      <c r="D112" s="25"/>
    </row>
    <row r="113" spans="1:4" ht="15.75" customHeight="1">
      <c r="A113" s="35"/>
      <c r="B113" s="25"/>
      <c r="C113" s="25"/>
      <c r="D113" s="25"/>
    </row>
    <row r="114" spans="1:4" ht="15.75" customHeight="1">
      <c r="A114" s="35"/>
      <c r="B114" s="25"/>
      <c r="C114" s="25"/>
      <c r="D114" s="25"/>
    </row>
    <row r="115" spans="1:4" ht="15.75" customHeight="1">
      <c r="A115" s="35"/>
      <c r="B115" s="25"/>
      <c r="C115" s="25"/>
      <c r="D115" s="25"/>
    </row>
    <row r="116" spans="1:4" ht="15.75" customHeight="1">
      <c r="A116" s="35"/>
      <c r="B116" s="25"/>
      <c r="C116" s="25"/>
      <c r="D116" s="25"/>
    </row>
    <row r="117" spans="1:4" ht="15.75" customHeight="1">
      <c r="A117" s="35"/>
      <c r="B117" s="25"/>
      <c r="C117" s="25"/>
      <c r="D117" s="25"/>
    </row>
    <row r="118" spans="1:4" ht="15.75" customHeight="1">
      <c r="A118" s="35"/>
      <c r="B118" s="25"/>
      <c r="C118" s="25"/>
      <c r="D118" s="25"/>
    </row>
    <row r="119" spans="1:4" ht="15.75" customHeight="1">
      <c r="A119" s="35"/>
      <c r="B119" s="25"/>
      <c r="C119" s="25"/>
      <c r="D119" s="25"/>
    </row>
    <row r="120" spans="1:4" ht="15.75" customHeight="1">
      <c r="A120" s="35"/>
      <c r="B120" s="25"/>
      <c r="C120" s="25"/>
      <c r="D120" s="25"/>
    </row>
    <row r="121" spans="1:4" ht="15.75" customHeight="1">
      <c r="A121" s="35"/>
      <c r="B121" s="25"/>
      <c r="C121" s="25"/>
      <c r="D121" s="25"/>
    </row>
    <row r="122" spans="1:4" ht="15.75" customHeight="1">
      <c r="A122" s="35"/>
      <c r="B122" s="25"/>
      <c r="C122" s="25"/>
      <c r="D122" s="25"/>
    </row>
    <row r="123" spans="1:4" ht="15.75" customHeight="1">
      <c r="A123" s="35"/>
      <c r="B123" s="25"/>
      <c r="C123" s="25"/>
      <c r="D123" s="25"/>
    </row>
    <row r="124" spans="1:4" ht="15.75" customHeight="1">
      <c r="A124" s="35"/>
      <c r="B124" s="25"/>
      <c r="C124" s="25"/>
      <c r="D124" s="25"/>
    </row>
    <row r="125" spans="1:4" ht="15.75" customHeight="1">
      <c r="A125" s="35"/>
      <c r="B125" s="25"/>
      <c r="C125" s="25"/>
      <c r="D125" s="25"/>
    </row>
    <row r="126" spans="1:4" ht="15.75" customHeight="1">
      <c r="A126" s="35"/>
      <c r="B126" s="25"/>
      <c r="C126" s="25"/>
      <c r="D126" s="25"/>
    </row>
    <row r="127" spans="1:4" ht="15.75" customHeight="1">
      <c r="A127" s="35"/>
      <c r="B127" s="25"/>
      <c r="C127" s="25"/>
      <c r="D127" s="25"/>
    </row>
    <row r="128" spans="1:4" ht="15.75" customHeight="1">
      <c r="A128" s="35"/>
      <c r="B128" s="25"/>
      <c r="C128" s="25"/>
      <c r="D128" s="25"/>
    </row>
    <row r="129" spans="1:4" ht="15.75" customHeight="1">
      <c r="A129" s="35"/>
      <c r="B129" s="25"/>
      <c r="C129" s="25"/>
      <c r="D129" s="25"/>
    </row>
    <row r="130" spans="1:4" ht="15.75" customHeight="1">
      <c r="A130" s="35"/>
      <c r="B130" s="25"/>
      <c r="C130" s="25"/>
      <c r="D130" s="25"/>
    </row>
    <row r="131" spans="1:4" ht="15.75" customHeight="1">
      <c r="A131" s="35"/>
      <c r="B131" s="25"/>
      <c r="C131" s="25"/>
      <c r="D131" s="25"/>
    </row>
    <row r="132" spans="1:4" ht="15.75" customHeight="1">
      <c r="A132" s="35"/>
      <c r="B132" s="25"/>
      <c r="C132" s="25"/>
      <c r="D132" s="25"/>
    </row>
    <row r="133" spans="1:4" ht="15.75" customHeight="1">
      <c r="A133" s="35"/>
      <c r="B133" s="25"/>
      <c r="C133" s="25"/>
      <c r="D133" s="25"/>
    </row>
    <row r="134" spans="1:4" ht="15.75" customHeight="1">
      <c r="A134" s="35"/>
      <c r="B134" s="25"/>
      <c r="C134" s="25"/>
      <c r="D134" s="25"/>
    </row>
    <row r="135" spans="1:4" ht="15.75" customHeight="1">
      <c r="A135" s="35"/>
      <c r="B135" s="25"/>
      <c r="C135" s="25"/>
      <c r="D135" s="25"/>
    </row>
    <row r="136" spans="1:4" ht="15.75" customHeight="1">
      <c r="A136" s="35"/>
      <c r="B136" s="25"/>
      <c r="C136" s="25"/>
      <c r="D136" s="25"/>
    </row>
    <row r="137" spans="1:4" ht="15.75" customHeight="1">
      <c r="A137" s="35"/>
      <c r="B137" s="25"/>
      <c r="C137" s="25"/>
      <c r="D137" s="25"/>
    </row>
    <row r="138" spans="1:4" ht="15.75" customHeight="1">
      <c r="A138" s="35"/>
      <c r="B138" s="25"/>
      <c r="C138" s="25"/>
      <c r="D138" s="25"/>
    </row>
    <row r="139" spans="1:4" ht="15.75" customHeight="1">
      <c r="A139" s="35"/>
      <c r="B139" s="25"/>
      <c r="C139" s="25"/>
      <c r="D139" s="25"/>
    </row>
    <row r="140" spans="1:4" ht="15.75" customHeight="1">
      <c r="A140" s="35"/>
      <c r="B140" s="25"/>
      <c r="C140" s="25"/>
      <c r="D140" s="25"/>
    </row>
    <row r="141" spans="1:4" ht="15.75" customHeight="1">
      <c r="A141" s="35"/>
      <c r="B141" s="25"/>
      <c r="C141" s="25"/>
      <c r="D141" s="25"/>
    </row>
    <row r="142" spans="1:4" ht="15.75" customHeight="1">
      <c r="A142" s="35"/>
      <c r="B142" s="25"/>
      <c r="C142" s="25"/>
      <c r="D142" s="25"/>
    </row>
    <row r="143" spans="1:4" ht="15.75" customHeight="1">
      <c r="A143" s="35"/>
      <c r="B143" s="25"/>
      <c r="C143" s="25"/>
      <c r="D143" s="25"/>
    </row>
    <row r="144" spans="1:4" ht="15.75" customHeight="1">
      <c r="A144" s="35"/>
      <c r="B144" s="25"/>
      <c r="C144" s="25"/>
      <c r="D144" s="25"/>
    </row>
    <row r="145" spans="1:4" ht="15.75" customHeight="1">
      <c r="A145" s="35"/>
      <c r="B145" s="25"/>
      <c r="C145" s="25"/>
      <c r="D145" s="25"/>
    </row>
    <row r="146" spans="1:4" ht="15.75" customHeight="1">
      <c r="A146" s="35"/>
      <c r="B146" s="25"/>
      <c r="C146" s="25"/>
      <c r="D146" s="25"/>
    </row>
    <row r="147" spans="1:4" ht="15.75" customHeight="1">
      <c r="A147" s="35"/>
      <c r="B147" s="25"/>
      <c r="C147" s="25"/>
      <c r="D147" s="25"/>
    </row>
    <row r="148" spans="1:4" ht="15.75" customHeight="1">
      <c r="A148" s="35"/>
      <c r="B148" s="25"/>
      <c r="C148" s="25"/>
      <c r="D148" s="25"/>
    </row>
    <row r="149" spans="1:4" ht="15.75" customHeight="1">
      <c r="A149" s="35"/>
      <c r="B149" s="25"/>
      <c r="C149" s="25"/>
      <c r="D149" s="25"/>
    </row>
    <row r="150" spans="1:4" ht="15.75" customHeight="1">
      <c r="A150" s="35"/>
      <c r="B150" s="25"/>
      <c r="C150" s="25"/>
      <c r="D150" s="25"/>
    </row>
    <row r="151" spans="1:4" ht="15.75" customHeight="1">
      <c r="A151" s="35"/>
      <c r="B151" s="25"/>
      <c r="C151" s="25"/>
      <c r="D151" s="25"/>
    </row>
    <row r="152" spans="1:4" ht="15.75" customHeight="1">
      <c r="A152" s="35"/>
      <c r="B152" s="25"/>
      <c r="C152" s="25"/>
      <c r="D152" s="25"/>
    </row>
    <row r="153" spans="1:4" ht="15.75" customHeight="1">
      <c r="A153" s="35"/>
      <c r="B153" s="25"/>
      <c r="C153" s="25"/>
      <c r="D153" s="25"/>
    </row>
    <row r="154" spans="1:4" ht="15.75" customHeight="1">
      <c r="A154" s="35"/>
      <c r="B154" s="25"/>
      <c r="C154" s="25"/>
      <c r="D154" s="25"/>
    </row>
    <row r="155" spans="1:4" ht="15.75" customHeight="1">
      <c r="A155" s="35"/>
      <c r="B155" s="25"/>
      <c r="C155" s="25"/>
      <c r="D155" s="25"/>
    </row>
    <row r="156" spans="1:4" ht="15.75" customHeight="1">
      <c r="A156" s="35"/>
      <c r="B156" s="25"/>
      <c r="C156" s="25"/>
      <c r="D156" s="25"/>
    </row>
    <row r="157" spans="1:4" ht="15.75" customHeight="1">
      <c r="A157" s="35"/>
      <c r="B157" s="25"/>
      <c r="C157" s="25"/>
      <c r="D157" s="25"/>
    </row>
    <row r="158" spans="1:4" ht="15.75" customHeight="1">
      <c r="A158" s="35"/>
      <c r="B158" s="25"/>
      <c r="C158" s="25"/>
      <c r="D158" s="25"/>
    </row>
    <row r="159" spans="1:4" ht="15.75" customHeight="1">
      <c r="A159" s="35"/>
      <c r="B159" s="25"/>
      <c r="C159" s="25"/>
      <c r="D159" s="25"/>
    </row>
    <row r="160" spans="1:4" ht="15.75" customHeight="1">
      <c r="A160" s="35"/>
      <c r="B160" s="25"/>
      <c r="C160" s="25"/>
      <c r="D160" s="25"/>
    </row>
    <row r="161" spans="1:4" ht="15.75" customHeight="1">
      <c r="A161" s="35"/>
      <c r="B161" s="25"/>
      <c r="C161" s="25"/>
      <c r="D161" s="25"/>
    </row>
    <row r="162" spans="1:4" ht="15.75" customHeight="1">
      <c r="A162" s="35"/>
      <c r="B162" s="25"/>
      <c r="C162" s="25"/>
      <c r="D162" s="25"/>
    </row>
    <row r="163" spans="1:4" ht="15.75" customHeight="1">
      <c r="A163" s="35"/>
      <c r="B163" s="25"/>
      <c r="C163" s="25"/>
      <c r="D163" s="25"/>
    </row>
    <row r="164" spans="1:4" ht="15.75" customHeight="1">
      <c r="A164" s="35"/>
      <c r="B164" s="25"/>
      <c r="C164" s="25"/>
      <c r="D164" s="25"/>
    </row>
    <row r="165" spans="1:4" ht="15.75" customHeight="1">
      <c r="A165" s="35"/>
      <c r="B165" s="25"/>
      <c r="C165" s="25"/>
      <c r="D165" s="25"/>
    </row>
    <row r="166" spans="1:4" ht="15.75" customHeight="1">
      <c r="A166" s="35"/>
      <c r="B166" s="25"/>
      <c r="C166" s="25"/>
      <c r="D166" s="25"/>
    </row>
    <row r="167" spans="1:4" ht="15.75" customHeight="1">
      <c r="A167" s="35"/>
      <c r="B167" s="25"/>
      <c r="C167" s="25"/>
      <c r="D167" s="25"/>
    </row>
    <row r="168" spans="1:4" ht="15.75" customHeight="1">
      <c r="A168" s="35"/>
      <c r="B168" s="25"/>
      <c r="C168" s="25"/>
      <c r="D168" s="25"/>
    </row>
    <row r="169" spans="1:4" ht="15.75" customHeight="1">
      <c r="A169" s="35"/>
      <c r="B169" s="25"/>
      <c r="C169" s="25"/>
      <c r="D169" s="25"/>
    </row>
    <row r="170" spans="1:4" ht="15.75" customHeight="1">
      <c r="A170" s="35"/>
      <c r="B170" s="25"/>
      <c r="C170" s="25"/>
      <c r="D170" s="25"/>
    </row>
    <row r="171" spans="1:4" ht="15.75" customHeight="1">
      <c r="A171" s="35"/>
      <c r="B171" s="25"/>
      <c r="C171" s="25"/>
      <c r="D171" s="25"/>
    </row>
    <row r="172" spans="1:4" ht="15.75" customHeight="1">
      <c r="A172" s="35"/>
      <c r="B172" s="25"/>
      <c r="C172" s="25"/>
      <c r="D172" s="25"/>
    </row>
    <row r="173" spans="1:4" ht="15.75" customHeight="1">
      <c r="A173" s="35"/>
      <c r="B173" s="25"/>
      <c r="C173" s="25"/>
      <c r="D173" s="25"/>
    </row>
    <row r="174" spans="1:4" ht="15.75" customHeight="1">
      <c r="A174" s="35"/>
      <c r="B174" s="25"/>
      <c r="C174" s="25"/>
      <c r="D174" s="25"/>
    </row>
    <row r="175" spans="1:4" ht="15.75" customHeight="1">
      <c r="A175" s="35"/>
      <c r="B175" s="25"/>
      <c r="C175" s="25"/>
      <c r="D175" s="25"/>
    </row>
    <row r="176" spans="1:4" ht="15.75" customHeight="1">
      <c r="A176" s="35"/>
      <c r="B176" s="25"/>
      <c r="C176" s="25"/>
      <c r="D176" s="25"/>
    </row>
    <row r="177" spans="1:4" ht="15.75" customHeight="1">
      <c r="A177" s="35"/>
      <c r="B177" s="25"/>
      <c r="C177" s="25"/>
      <c r="D177" s="25"/>
    </row>
    <row r="178" spans="1:4" ht="15.75" customHeight="1">
      <c r="A178" s="35"/>
      <c r="B178" s="25"/>
      <c r="C178" s="25"/>
      <c r="D178" s="25"/>
    </row>
    <row r="179" spans="1:4" ht="15.75" customHeight="1">
      <c r="A179" s="35"/>
      <c r="B179" s="25"/>
      <c r="C179" s="25"/>
      <c r="D179" s="25"/>
    </row>
    <row r="180" spans="1:4" ht="15.75" customHeight="1">
      <c r="A180" s="35"/>
      <c r="B180" s="25"/>
      <c r="C180" s="25"/>
      <c r="D180" s="25"/>
    </row>
    <row r="181" spans="1:4" ht="15.75" customHeight="1">
      <c r="A181" s="35"/>
      <c r="B181" s="25"/>
      <c r="C181" s="25"/>
      <c r="D181" s="25"/>
    </row>
    <row r="182" spans="1:4" ht="15.75" customHeight="1">
      <c r="A182" s="35"/>
      <c r="B182" s="25"/>
      <c r="C182" s="25"/>
      <c r="D182" s="25"/>
    </row>
    <row r="183" spans="1:4" ht="15.75" customHeight="1">
      <c r="A183" s="35"/>
      <c r="B183" s="25"/>
      <c r="C183" s="25"/>
      <c r="D183" s="25"/>
    </row>
    <row r="184" spans="1:4" ht="15.75" customHeight="1">
      <c r="A184" s="35"/>
      <c r="B184" s="25"/>
      <c r="C184" s="25"/>
      <c r="D184" s="25"/>
    </row>
    <row r="185" spans="1:4" ht="15.75" customHeight="1">
      <c r="A185" s="35"/>
      <c r="B185" s="25"/>
      <c r="C185" s="25"/>
      <c r="D185" s="25"/>
    </row>
    <row r="186" spans="1:4" ht="15.75" customHeight="1">
      <c r="A186" s="35"/>
      <c r="B186" s="25"/>
      <c r="C186" s="25"/>
      <c r="D186" s="25"/>
    </row>
    <row r="187" spans="1:4" ht="15.75" customHeight="1">
      <c r="A187" s="35"/>
      <c r="B187" s="25"/>
      <c r="C187" s="25"/>
      <c r="D187" s="25"/>
    </row>
    <row r="188" spans="1:4" ht="15.75" customHeight="1">
      <c r="A188" s="35"/>
      <c r="B188" s="25"/>
      <c r="C188" s="25"/>
      <c r="D188" s="25"/>
    </row>
    <row r="189" spans="1:4" ht="15.75" customHeight="1">
      <c r="A189" s="35"/>
      <c r="B189" s="25"/>
      <c r="C189" s="25"/>
      <c r="D189" s="25"/>
    </row>
    <row r="190" spans="1:4" ht="15.75" customHeight="1">
      <c r="A190" s="35"/>
      <c r="B190" s="25"/>
      <c r="C190" s="25"/>
      <c r="D190" s="25"/>
    </row>
    <row r="191" spans="1:4" ht="15.75" customHeight="1">
      <c r="A191" s="35"/>
      <c r="B191" s="25"/>
      <c r="C191" s="25"/>
      <c r="D191" s="25"/>
    </row>
    <row r="192" spans="1:4" ht="15.75" customHeight="1">
      <c r="A192" s="35"/>
      <c r="B192" s="25"/>
      <c r="C192" s="25"/>
      <c r="D192" s="25"/>
    </row>
    <row r="193" spans="1:4" ht="15.75" customHeight="1">
      <c r="A193" s="35"/>
      <c r="B193" s="25"/>
      <c r="C193" s="25"/>
      <c r="D193" s="25"/>
    </row>
    <row r="194" spans="1:4" ht="15.75" customHeight="1">
      <c r="A194" s="35"/>
      <c r="B194" s="25"/>
      <c r="C194" s="25"/>
      <c r="D194" s="25"/>
    </row>
    <row r="195" spans="1:4" ht="15.75" customHeight="1">
      <c r="A195" s="35"/>
      <c r="B195" s="25"/>
      <c r="C195" s="25"/>
      <c r="D195" s="25"/>
    </row>
    <row r="196" spans="1:4" ht="15.75" customHeight="1">
      <c r="A196" s="35"/>
      <c r="B196" s="25"/>
      <c r="C196" s="25"/>
      <c r="D196" s="25"/>
    </row>
    <row r="197" spans="1:4" ht="15.75" customHeight="1">
      <c r="A197" s="35"/>
      <c r="B197" s="25"/>
      <c r="C197" s="25"/>
      <c r="D197" s="25"/>
    </row>
    <row r="198" spans="1:4" ht="15.75" customHeight="1">
      <c r="A198" s="35"/>
      <c r="B198" s="25"/>
      <c r="C198" s="25"/>
      <c r="D198" s="25"/>
    </row>
    <row r="199" spans="1:4" ht="15.75" customHeight="1">
      <c r="A199" s="35"/>
      <c r="B199" s="25"/>
      <c r="C199" s="25"/>
      <c r="D199" s="25"/>
    </row>
    <row r="200" spans="1:4" ht="15.75" customHeight="1">
      <c r="A200" s="35"/>
      <c r="B200" s="25"/>
      <c r="C200" s="25"/>
      <c r="D200" s="25"/>
    </row>
    <row r="201" spans="1:4" ht="15.75" customHeight="1">
      <c r="A201" s="35"/>
      <c r="B201" s="25"/>
      <c r="C201" s="25"/>
      <c r="D201" s="25"/>
    </row>
    <row r="202" spans="1:4" ht="15.75" customHeight="1">
      <c r="A202" s="35"/>
      <c r="B202" s="25"/>
      <c r="C202" s="25"/>
      <c r="D202" s="25"/>
    </row>
    <row r="203" spans="1:4" ht="15.75" customHeight="1">
      <c r="A203" s="35"/>
      <c r="B203" s="25"/>
      <c r="C203" s="25"/>
      <c r="D203" s="25"/>
    </row>
    <row r="204" spans="1:4" ht="15.75" customHeight="1">
      <c r="A204" s="35"/>
      <c r="B204" s="25"/>
      <c r="C204" s="25"/>
      <c r="D204" s="25"/>
    </row>
    <row r="205" spans="1:4" ht="15.75" customHeight="1">
      <c r="A205" s="35"/>
      <c r="B205" s="25"/>
      <c r="C205" s="25"/>
      <c r="D205" s="25"/>
    </row>
    <row r="206" spans="1:4" ht="15.75" customHeight="1">
      <c r="A206" s="35"/>
      <c r="B206" s="25"/>
      <c r="C206" s="25"/>
      <c r="D206" s="25"/>
    </row>
    <row r="207" spans="1:4" ht="15.75" customHeight="1">
      <c r="A207" s="35"/>
      <c r="B207" s="25"/>
      <c r="C207" s="25"/>
      <c r="D207" s="25"/>
    </row>
    <row r="208" spans="1:4" ht="15.75" customHeight="1">
      <c r="A208" s="35"/>
      <c r="B208" s="25"/>
      <c r="C208" s="25"/>
      <c r="D208" s="25"/>
    </row>
    <row r="209" spans="1:4" ht="15.75" customHeight="1">
      <c r="A209" s="35"/>
      <c r="B209" s="25"/>
      <c r="C209" s="25"/>
      <c r="D209" s="25"/>
    </row>
    <row r="210" spans="1:4" ht="15.75" customHeight="1">
      <c r="A210" s="35"/>
      <c r="B210" s="25"/>
      <c r="C210" s="25"/>
      <c r="D210" s="25"/>
    </row>
    <row r="211" spans="1:4" ht="15.75" customHeight="1">
      <c r="A211" s="35"/>
      <c r="B211" s="25"/>
      <c r="C211" s="25"/>
      <c r="D211" s="25"/>
    </row>
    <row r="212" spans="1:4" ht="15.75" customHeight="1">
      <c r="A212" s="35"/>
      <c r="B212" s="25"/>
      <c r="C212" s="25"/>
      <c r="D212" s="25"/>
    </row>
    <row r="213" spans="1:4" ht="15.75" customHeight="1">
      <c r="A213" s="35"/>
      <c r="B213" s="25"/>
      <c r="C213" s="25"/>
      <c r="D213" s="25"/>
    </row>
    <row r="214" spans="1:4" ht="15.75" customHeight="1">
      <c r="A214" s="35"/>
      <c r="B214" s="25"/>
      <c r="C214" s="25"/>
      <c r="D214" s="25"/>
    </row>
    <row r="215" spans="1:4" ht="15.75" customHeight="1">
      <c r="A215" s="35"/>
      <c r="B215" s="25"/>
      <c r="C215" s="25"/>
      <c r="D215" s="25"/>
    </row>
    <row r="216" spans="1:4" ht="15.75" customHeight="1">
      <c r="A216" s="35"/>
      <c r="B216" s="25"/>
      <c r="C216" s="25"/>
      <c r="D216" s="25"/>
    </row>
    <row r="217" spans="1:4" ht="15.75" customHeight="1">
      <c r="A217" s="35"/>
      <c r="B217" s="25"/>
      <c r="C217" s="25"/>
      <c r="D217" s="25"/>
    </row>
    <row r="218" spans="1:4" ht="15.75" customHeight="1">
      <c r="A218" s="35"/>
      <c r="B218" s="25"/>
      <c r="C218" s="25"/>
      <c r="D218" s="25"/>
    </row>
    <row r="219" spans="1:4" ht="15.75" customHeight="1">
      <c r="A219" s="35"/>
      <c r="B219" s="25"/>
      <c r="C219" s="25"/>
      <c r="D219" s="25"/>
    </row>
    <row r="220" spans="1:4" ht="15.75" customHeight="1">
      <c r="A220" s="35"/>
      <c r="B220" s="25"/>
      <c r="C220" s="25"/>
      <c r="D220" s="25"/>
    </row>
    <row r="221" spans="1:4" ht="15.75" customHeight="1">
      <c r="A221" s="35"/>
      <c r="B221" s="25"/>
      <c r="C221" s="25"/>
      <c r="D221" s="25"/>
    </row>
    <row r="222" spans="1:4" ht="15.75" customHeight="1">
      <c r="A222" s="35"/>
      <c r="B222" s="25"/>
      <c r="C222" s="25"/>
      <c r="D222" s="25"/>
    </row>
    <row r="223" spans="1:4" ht="15.75" customHeight="1">
      <c r="A223" s="35"/>
      <c r="B223" s="25"/>
      <c r="C223" s="25"/>
      <c r="D223" s="25"/>
    </row>
    <row r="224" spans="1:4" ht="15.75" customHeight="1">
      <c r="A224" s="35"/>
      <c r="B224" s="25"/>
      <c r="C224" s="25"/>
      <c r="D224" s="25"/>
    </row>
    <row r="225" spans="1:4" ht="15.75" customHeight="1">
      <c r="A225" s="35"/>
      <c r="B225" s="25"/>
      <c r="C225" s="25"/>
      <c r="D225" s="25"/>
    </row>
    <row r="226" spans="1:4" ht="15.75" customHeight="1">
      <c r="A226" s="35"/>
      <c r="B226" s="25"/>
      <c r="C226" s="25"/>
      <c r="D226" s="25"/>
    </row>
    <row r="227" spans="1:4" ht="15.75" customHeight="1">
      <c r="A227" s="35"/>
      <c r="B227" s="25"/>
      <c r="C227" s="25"/>
      <c r="D227" s="25"/>
    </row>
    <row r="228" spans="1:4" ht="15.75" customHeight="1">
      <c r="A228" s="35"/>
      <c r="B228" s="25"/>
      <c r="C228" s="25"/>
      <c r="D228" s="25"/>
    </row>
    <row r="229" spans="1:4" ht="15.75" customHeight="1">
      <c r="A229" s="35"/>
      <c r="B229" s="25"/>
      <c r="C229" s="25"/>
      <c r="D229" s="25"/>
    </row>
    <row r="230" spans="1:4" ht="15.75" customHeight="1">
      <c r="A230" s="35"/>
      <c r="B230" s="25"/>
      <c r="C230" s="25"/>
      <c r="D230" s="25"/>
    </row>
    <row r="231" spans="1:4" ht="15.75" customHeight="1">
      <c r="A231" s="35"/>
      <c r="B231" s="25"/>
      <c r="C231" s="25"/>
      <c r="D231" s="25"/>
    </row>
    <row r="232" spans="1:4" ht="15.75" customHeight="1">
      <c r="A232" s="35"/>
      <c r="B232" s="25"/>
      <c r="C232" s="25"/>
      <c r="D232" s="25"/>
    </row>
    <row r="233" spans="1:4" ht="15.75" customHeight="1">
      <c r="A233" s="35"/>
      <c r="B233" s="25"/>
      <c r="C233" s="25"/>
      <c r="D233" s="25"/>
    </row>
    <row r="234" spans="1:4" ht="15.75" customHeight="1">
      <c r="A234" s="35"/>
      <c r="B234" s="25"/>
      <c r="C234" s="25"/>
      <c r="D234" s="25"/>
    </row>
    <row r="235" spans="1:4" ht="15.75" customHeight="1">
      <c r="A235" s="35"/>
      <c r="B235" s="25"/>
      <c r="C235" s="25"/>
      <c r="D235" s="25"/>
    </row>
    <row r="236" spans="1:4" ht="15.75" customHeight="1">
      <c r="A236" s="35"/>
      <c r="B236" s="25"/>
      <c r="C236" s="25"/>
      <c r="D236" s="25"/>
    </row>
    <row r="237" spans="1:4" ht="15.75" customHeight="1">
      <c r="A237" s="35"/>
      <c r="B237" s="25"/>
      <c r="C237" s="25"/>
      <c r="D237" s="25"/>
    </row>
    <row r="238" spans="1:4" ht="15.75" customHeight="1">
      <c r="A238" s="35"/>
      <c r="B238" s="25"/>
      <c r="C238" s="25"/>
      <c r="D238" s="25"/>
    </row>
    <row r="239" spans="1:4" ht="15.75" customHeight="1">
      <c r="A239" s="35"/>
      <c r="B239" s="25"/>
      <c r="C239" s="25"/>
      <c r="D239" s="25"/>
    </row>
    <row r="240" spans="1:4" ht="15.75" customHeight="1">
      <c r="A240" s="35"/>
      <c r="B240" s="25"/>
      <c r="C240" s="25"/>
      <c r="D240" s="25"/>
    </row>
    <row r="241" spans="1:4" ht="15.75" customHeight="1">
      <c r="A241" s="35"/>
      <c r="B241" s="25"/>
      <c r="C241" s="25"/>
      <c r="D241" s="25"/>
    </row>
    <row r="242" spans="1:4" ht="15.75" customHeight="1">
      <c r="A242" s="35"/>
      <c r="B242" s="25"/>
      <c r="C242" s="25"/>
      <c r="D242" s="25"/>
    </row>
    <row r="243" spans="1:4" ht="15.75" customHeight="1">
      <c r="A243" s="35"/>
      <c r="B243" s="25"/>
      <c r="C243" s="25"/>
      <c r="D243" s="25"/>
    </row>
    <row r="244" spans="1:4" ht="15.75" customHeight="1">
      <c r="A244" s="35"/>
      <c r="B244" s="25"/>
      <c r="C244" s="25"/>
      <c r="D244" s="25"/>
    </row>
    <row r="245" spans="1:4" ht="15.75" customHeight="1">
      <c r="A245" s="35"/>
      <c r="B245" s="25"/>
      <c r="C245" s="25"/>
      <c r="D245" s="25"/>
    </row>
    <row r="246" spans="1:4" ht="15.75" customHeight="1">
      <c r="A246" s="35"/>
      <c r="B246" s="25"/>
      <c r="C246" s="25"/>
      <c r="D246" s="25"/>
    </row>
    <row r="247" spans="1:4" ht="15.75" customHeight="1">
      <c r="A247" s="35"/>
      <c r="B247" s="25"/>
      <c r="C247" s="25"/>
      <c r="D247" s="25"/>
    </row>
    <row r="248" spans="1:4" ht="15.75" customHeight="1">
      <c r="A248" s="35"/>
      <c r="B248" s="25"/>
      <c r="C248" s="25"/>
      <c r="D248" s="25"/>
    </row>
    <row r="249" spans="1:4" ht="15.75" customHeight="1">
      <c r="A249" s="35"/>
      <c r="B249" s="25"/>
      <c r="C249" s="25"/>
      <c r="D249" s="25"/>
    </row>
    <row r="250" spans="1:4" ht="15.75" customHeight="1">
      <c r="A250" s="35"/>
      <c r="B250" s="25"/>
      <c r="C250" s="25"/>
      <c r="D250" s="25"/>
    </row>
    <row r="251" spans="1:4" ht="15.75" customHeight="1">
      <c r="A251" s="35"/>
      <c r="B251" s="25"/>
      <c r="C251" s="25"/>
      <c r="D251" s="25"/>
    </row>
    <row r="252" spans="1:4" ht="15.75" customHeight="1">
      <c r="A252" s="35"/>
      <c r="B252" s="25"/>
      <c r="C252" s="25"/>
      <c r="D252" s="25"/>
    </row>
    <row r="253" spans="1:4" ht="15.75" customHeight="1">
      <c r="A253" s="35"/>
      <c r="B253" s="25"/>
      <c r="C253" s="25"/>
      <c r="D253" s="25"/>
    </row>
    <row r="254" spans="1:4" ht="15.75" customHeight="1">
      <c r="A254" s="35"/>
      <c r="B254" s="25"/>
      <c r="C254" s="25"/>
      <c r="D254" s="25"/>
    </row>
    <row r="255" spans="1:4" ht="15.75" customHeight="1">
      <c r="A255" s="35"/>
      <c r="B255" s="25"/>
      <c r="C255" s="25"/>
      <c r="D255" s="25"/>
    </row>
    <row r="256" spans="1:4" ht="15.75" customHeight="1">
      <c r="A256" s="35"/>
      <c r="B256" s="25"/>
      <c r="C256" s="25"/>
      <c r="D256" s="25"/>
    </row>
    <row r="257" spans="1:4" ht="15.75" customHeight="1">
      <c r="A257" s="35"/>
      <c r="B257" s="25"/>
      <c r="C257" s="25"/>
      <c r="D257" s="25"/>
    </row>
    <row r="258" spans="1:4" ht="15.75" customHeight="1">
      <c r="A258" s="35"/>
      <c r="B258" s="25"/>
      <c r="C258" s="25"/>
      <c r="D258" s="25"/>
    </row>
    <row r="259" spans="1:4" ht="15.75" customHeight="1">
      <c r="A259" s="35"/>
      <c r="B259" s="25"/>
      <c r="C259" s="25"/>
      <c r="D259" s="25"/>
    </row>
    <row r="260" spans="1:4" ht="15.75" customHeight="1">
      <c r="A260" s="35"/>
      <c r="B260" s="25"/>
      <c r="C260" s="25"/>
      <c r="D260" s="25"/>
    </row>
    <row r="261" spans="1:4" ht="15.75" customHeight="1">
      <c r="A261" s="35"/>
      <c r="B261" s="25"/>
      <c r="C261" s="25"/>
      <c r="D261" s="25"/>
    </row>
    <row r="262" spans="1:4" ht="15.75" customHeight="1">
      <c r="A262" s="35"/>
      <c r="B262" s="25"/>
      <c r="C262" s="25"/>
      <c r="D262" s="25"/>
    </row>
    <row r="263" spans="1:4" ht="15.75" customHeight="1">
      <c r="A263" s="35"/>
      <c r="B263" s="25"/>
      <c r="C263" s="25"/>
      <c r="D263" s="25"/>
    </row>
    <row r="264" spans="1:4" ht="15.75" customHeight="1">
      <c r="A264" s="35"/>
      <c r="B264" s="25"/>
      <c r="C264" s="25"/>
      <c r="D264" s="25"/>
    </row>
    <row r="265" spans="1:4" ht="15.75" customHeight="1">
      <c r="A265" s="35"/>
      <c r="B265" s="25"/>
      <c r="C265" s="25"/>
      <c r="D265" s="25"/>
    </row>
    <row r="266" spans="1:4" ht="15.75" customHeight="1">
      <c r="A266" s="35"/>
      <c r="B266" s="25"/>
      <c r="C266" s="25"/>
      <c r="D266" s="25"/>
    </row>
    <row r="267" spans="1:4" ht="15.75" customHeight="1">
      <c r="A267" s="35"/>
      <c r="B267" s="25"/>
      <c r="C267" s="25"/>
      <c r="D267" s="25"/>
    </row>
    <row r="268" spans="1:4" ht="15.75" customHeight="1">
      <c r="A268" s="35"/>
      <c r="B268" s="25"/>
      <c r="C268" s="25"/>
      <c r="D268" s="25"/>
    </row>
    <row r="269" spans="1:4" ht="15.75" customHeight="1">
      <c r="A269" s="35"/>
      <c r="B269" s="25"/>
      <c r="C269" s="25"/>
      <c r="D269" s="25"/>
    </row>
    <row r="270" spans="1:4" ht="15.75" customHeight="1">
      <c r="A270" s="35"/>
      <c r="B270" s="25"/>
      <c r="C270" s="25"/>
      <c r="D270" s="25"/>
    </row>
    <row r="271" spans="1:4" ht="15.75" customHeight="1">
      <c r="A271" s="35"/>
      <c r="B271" s="25"/>
      <c r="C271" s="25"/>
      <c r="D271" s="25"/>
    </row>
    <row r="272" spans="1:4" ht="15.75" customHeight="1">
      <c r="A272" s="35"/>
      <c r="B272" s="25"/>
      <c r="C272" s="25"/>
      <c r="D272" s="25"/>
    </row>
    <row r="273" spans="1:4" ht="15.75" customHeight="1">
      <c r="A273" s="35"/>
      <c r="B273" s="25"/>
      <c r="C273" s="25"/>
      <c r="D273" s="25"/>
    </row>
    <row r="274" spans="1:4" ht="15.75" customHeight="1">
      <c r="A274" s="35"/>
      <c r="B274" s="25"/>
      <c r="C274" s="25"/>
      <c r="D274" s="25"/>
    </row>
    <row r="275" spans="1:4" ht="15.75" customHeight="1">
      <c r="A275" s="35"/>
      <c r="B275" s="25"/>
      <c r="C275" s="25"/>
      <c r="D275" s="25"/>
    </row>
    <row r="276" spans="1:4" ht="15.75" customHeight="1">
      <c r="A276" s="35"/>
      <c r="B276" s="25"/>
      <c r="C276" s="25"/>
      <c r="D276" s="25"/>
    </row>
    <row r="277" spans="1:4" ht="15.75" customHeight="1">
      <c r="A277" s="35"/>
      <c r="B277" s="25"/>
      <c r="C277" s="25"/>
      <c r="D277" s="25"/>
    </row>
    <row r="278" spans="1:4" ht="15.75" customHeight="1">
      <c r="A278" s="35"/>
      <c r="B278" s="25"/>
      <c r="C278" s="25"/>
      <c r="D278" s="25"/>
    </row>
    <row r="279" spans="1:4" ht="15.75" customHeight="1">
      <c r="A279" s="35"/>
      <c r="B279" s="25"/>
      <c r="C279" s="25"/>
      <c r="D279" s="25"/>
    </row>
    <row r="280" spans="1:4" ht="15.75" customHeight="1">
      <c r="A280" s="35"/>
      <c r="B280" s="25"/>
      <c r="C280" s="25"/>
      <c r="D280" s="25"/>
    </row>
    <row r="281" spans="1:4" ht="15.75" customHeight="1">
      <c r="A281" s="35"/>
      <c r="B281" s="25"/>
      <c r="C281" s="25"/>
      <c r="D281" s="25"/>
    </row>
    <row r="282" spans="1:4" ht="15.75" customHeight="1">
      <c r="A282" s="35"/>
      <c r="B282" s="25"/>
      <c r="C282" s="25"/>
      <c r="D282" s="25"/>
    </row>
    <row r="283" spans="1:4" ht="15.75" customHeight="1">
      <c r="A283" s="35"/>
      <c r="B283" s="25"/>
      <c r="C283" s="25"/>
      <c r="D283" s="25"/>
    </row>
    <row r="284" spans="1:4" ht="15.75" customHeight="1">
      <c r="A284" s="35"/>
      <c r="B284" s="25"/>
      <c r="C284" s="25"/>
      <c r="D284" s="25"/>
    </row>
    <row r="285" spans="1:4" ht="15.75" customHeight="1">
      <c r="A285" s="35"/>
      <c r="B285" s="25"/>
      <c r="C285" s="25"/>
      <c r="D285" s="25"/>
    </row>
    <row r="286" spans="1:4" ht="15.75" customHeight="1">
      <c r="A286" s="35"/>
      <c r="B286" s="25"/>
      <c r="C286" s="25"/>
      <c r="D286" s="25"/>
    </row>
    <row r="287" spans="1:4" ht="15.75" customHeight="1">
      <c r="A287" s="35"/>
      <c r="B287" s="25"/>
      <c r="C287" s="25"/>
      <c r="D287" s="25"/>
    </row>
    <row r="288" spans="1:4" ht="15.75" customHeight="1">
      <c r="A288" s="35"/>
      <c r="B288" s="25"/>
      <c r="C288" s="25"/>
      <c r="D288" s="25"/>
    </row>
    <row r="289" spans="1:4" ht="15.75" customHeight="1">
      <c r="A289" s="35"/>
      <c r="B289" s="25"/>
      <c r="C289" s="25"/>
      <c r="D289" s="25"/>
    </row>
    <row r="290" spans="1:4" ht="15.75" customHeight="1">
      <c r="A290" s="35"/>
      <c r="B290" s="25"/>
      <c r="C290" s="25"/>
      <c r="D290" s="25"/>
    </row>
    <row r="291" spans="1:4" ht="15.75" customHeight="1">
      <c r="A291" s="35"/>
      <c r="B291" s="25"/>
      <c r="C291" s="25"/>
      <c r="D291" s="25"/>
    </row>
    <row r="292" spans="1:4" ht="15.75" customHeight="1">
      <c r="A292" s="35"/>
      <c r="B292" s="25"/>
      <c r="C292" s="25"/>
      <c r="D292" s="25"/>
    </row>
    <row r="293" spans="1:4" ht="15.75" customHeight="1">
      <c r="A293" s="35"/>
      <c r="B293" s="25"/>
      <c r="C293" s="25"/>
      <c r="D293" s="25"/>
    </row>
    <row r="294" spans="1:4" ht="15.75" customHeight="1">
      <c r="A294" s="35"/>
      <c r="B294" s="25"/>
      <c r="C294" s="25"/>
      <c r="D294" s="25"/>
    </row>
    <row r="295" spans="1:4" ht="15.75" customHeight="1">
      <c r="A295" s="35"/>
      <c r="B295" s="25"/>
      <c r="C295" s="25"/>
      <c r="D295" s="25"/>
    </row>
    <row r="296" spans="1:4" ht="15.75" customHeight="1">
      <c r="A296" s="35"/>
      <c r="B296" s="25"/>
      <c r="C296" s="25"/>
      <c r="D296" s="25"/>
    </row>
    <row r="297" spans="1:4" ht="15.75" customHeight="1">
      <c r="A297" s="35"/>
      <c r="B297" s="25"/>
      <c r="C297" s="25"/>
      <c r="D297" s="25"/>
    </row>
    <row r="298" spans="1:4" ht="15.75" customHeight="1">
      <c r="A298" s="35"/>
      <c r="B298" s="25"/>
      <c r="C298" s="25"/>
      <c r="D298" s="25"/>
    </row>
    <row r="299" spans="1:4" ht="15.75" customHeight="1">
      <c r="A299" s="35"/>
      <c r="B299" s="25"/>
      <c r="C299" s="25"/>
      <c r="D299" s="25"/>
    </row>
    <row r="300" spans="1:4" ht="15.75" customHeight="1">
      <c r="A300" s="35"/>
      <c r="B300" s="25"/>
      <c r="C300" s="25"/>
      <c r="D300" s="25"/>
    </row>
    <row r="301" spans="1:4" ht="15.75" customHeight="1">
      <c r="A301" s="35"/>
      <c r="B301" s="25"/>
      <c r="C301" s="25"/>
      <c r="D301" s="25"/>
    </row>
    <row r="302" spans="1:4" ht="15.75" customHeight="1">
      <c r="A302" s="35"/>
      <c r="B302" s="25"/>
      <c r="C302" s="25"/>
      <c r="D302" s="25"/>
    </row>
    <row r="303" spans="1:4" ht="15.75" customHeight="1">
      <c r="A303" s="35"/>
      <c r="B303" s="25"/>
      <c r="C303" s="25"/>
      <c r="D303" s="25"/>
    </row>
    <row r="304" spans="1:4" ht="15.75" customHeight="1">
      <c r="A304" s="35"/>
      <c r="B304" s="25"/>
      <c r="C304" s="25"/>
      <c r="D304" s="25"/>
    </row>
    <row r="305" spans="1:4" ht="15.75" customHeight="1">
      <c r="A305" s="35"/>
      <c r="B305" s="25"/>
      <c r="C305" s="25"/>
      <c r="D305" s="25"/>
    </row>
    <row r="306" spans="1:4" ht="15.75" customHeight="1">
      <c r="A306" s="35"/>
      <c r="B306" s="25"/>
      <c r="C306" s="25"/>
      <c r="D306" s="25"/>
    </row>
    <row r="307" spans="1:4" ht="15.75" customHeight="1">
      <c r="A307" s="35"/>
      <c r="B307" s="25"/>
      <c r="C307" s="25"/>
      <c r="D307" s="25"/>
    </row>
    <row r="308" spans="1:4" ht="15.75" customHeight="1">
      <c r="A308" s="35"/>
      <c r="B308" s="25"/>
      <c r="C308" s="25"/>
      <c r="D308" s="25"/>
    </row>
    <row r="309" spans="1:4" ht="15.75" customHeight="1">
      <c r="A309" s="35"/>
      <c r="B309" s="25"/>
      <c r="C309" s="25"/>
      <c r="D309" s="25"/>
    </row>
    <row r="310" spans="1:4" ht="15.75" customHeight="1">
      <c r="A310" s="35"/>
      <c r="B310" s="25"/>
      <c r="C310" s="25"/>
      <c r="D310" s="25"/>
    </row>
    <row r="311" spans="1:4" ht="15.75" customHeight="1">
      <c r="A311" s="35"/>
      <c r="B311" s="25"/>
      <c r="C311" s="25"/>
      <c r="D311" s="25"/>
    </row>
    <row r="312" spans="1:4" ht="15.75" customHeight="1">
      <c r="A312" s="35"/>
      <c r="B312" s="25"/>
      <c r="C312" s="25"/>
      <c r="D312" s="25"/>
    </row>
    <row r="313" spans="1:4" ht="15.75" customHeight="1">
      <c r="A313" s="35"/>
      <c r="B313" s="25"/>
      <c r="C313" s="25"/>
      <c r="D313" s="25"/>
    </row>
    <row r="314" spans="1:4" ht="15.75" customHeight="1">
      <c r="A314" s="35"/>
      <c r="B314" s="25"/>
      <c r="C314" s="25"/>
      <c r="D314" s="25"/>
    </row>
    <row r="315" spans="1:4" ht="15.75" customHeight="1">
      <c r="A315" s="35"/>
      <c r="B315" s="25"/>
      <c r="C315" s="25"/>
      <c r="D315" s="25"/>
    </row>
    <row r="316" spans="1:4" ht="15.75" customHeight="1">
      <c r="A316" s="35"/>
      <c r="B316" s="25"/>
      <c r="C316" s="25"/>
      <c r="D316" s="25"/>
    </row>
    <row r="317" spans="1:4" ht="15.75" customHeight="1">
      <c r="A317" s="35"/>
      <c r="B317" s="25"/>
      <c r="C317" s="25"/>
      <c r="D317" s="25"/>
    </row>
    <row r="318" spans="1:4" ht="15.75" customHeight="1">
      <c r="A318" s="35"/>
      <c r="B318" s="25"/>
      <c r="C318" s="25"/>
      <c r="D318" s="25"/>
    </row>
    <row r="319" spans="1:4" ht="15.75" customHeight="1">
      <c r="A319" s="35"/>
      <c r="B319" s="25"/>
      <c r="C319" s="25"/>
      <c r="D319" s="25"/>
    </row>
    <row r="320" spans="1:4" ht="15.75" customHeight="1">
      <c r="A320" s="35"/>
      <c r="B320" s="25"/>
      <c r="C320" s="25"/>
      <c r="D320" s="25"/>
    </row>
    <row r="321" spans="1:4" ht="15.75" customHeight="1">
      <c r="A321" s="35"/>
      <c r="B321" s="25"/>
      <c r="C321" s="25"/>
      <c r="D321" s="25"/>
    </row>
    <row r="322" spans="1:4" ht="15.75" customHeight="1">
      <c r="A322" s="35"/>
      <c r="B322" s="25"/>
      <c r="C322" s="25"/>
      <c r="D322" s="25"/>
    </row>
    <row r="323" spans="1:4" ht="15.75" customHeight="1">
      <c r="A323" s="35"/>
      <c r="B323" s="25"/>
      <c r="C323" s="25"/>
      <c r="D323" s="25"/>
    </row>
    <row r="324" spans="1:4" ht="15.75" customHeight="1">
      <c r="A324" s="35"/>
      <c r="B324" s="25"/>
      <c r="C324" s="25"/>
      <c r="D324" s="25"/>
    </row>
    <row r="325" spans="1:4" ht="15.75" customHeight="1">
      <c r="A325" s="35"/>
      <c r="B325" s="25"/>
      <c r="C325" s="25"/>
      <c r="D325" s="25"/>
    </row>
    <row r="326" spans="1:4" ht="15.75" customHeight="1">
      <c r="A326" s="35"/>
      <c r="B326" s="25"/>
      <c r="C326" s="25"/>
      <c r="D326" s="25"/>
    </row>
    <row r="327" spans="1:4" ht="15.75" customHeight="1">
      <c r="A327" s="35"/>
      <c r="B327" s="25"/>
      <c r="C327" s="25"/>
      <c r="D327" s="25"/>
    </row>
    <row r="328" spans="1:4" ht="15.75" customHeight="1">
      <c r="A328" s="35"/>
      <c r="B328" s="25"/>
      <c r="C328" s="25"/>
      <c r="D328" s="25"/>
    </row>
    <row r="329" spans="1:4" ht="15.75" customHeight="1">
      <c r="A329" s="35"/>
      <c r="B329" s="25"/>
      <c r="C329" s="25"/>
      <c r="D329" s="25"/>
    </row>
    <row r="330" spans="1:4" ht="15.75" customHeight="1">
      <c r="A330" s="35"/>
      <c r="B330" s="25"/>
      <c r="C330" s="25"/>
      <c r="D330" s="25"/>
    </row>
    <row r="331" spans="1:4" ht="15.75" customHeight="1">
      <c r="A331" s="35"/>
      <c r="B331" s="25"/>
      <c r="C331" s="25"/>
      <c r="D331" s="25"/>
    </row>
    <row r="332" spans="1:4" ht="15.75" customHeight="1">
      <c r="A332" s="35"/>
      <c r="B332" s="25"/>
      <c r="C332" s="25"/>
      <c r="D332" s="25"/>
    </row>
    <row r="333" spans="1:4" ht="15.75" customHeight="1">
      <c r="A333" s="35"/>
      <c r="B333" s="25"/>
      <c r="C333" s="25"/>
      <c r="D333" s="25"/>
    </row>
    <row r="334" spans="1:4" ht="15.75" customHeight="1">
      <c r="A334" s="35"/>
      <c r="B334" s="25"/>
      <c r="C334" s="25"/>
      <c r="D334" s="25"/>
    </row>
    <row r="335" spans="1:4" ht="15.75" customHeight="1">
      <c r="A335" s="35"/>
      <c r="B335" s="25"/>
      <c r="C335" s="25"/>
      <c r="D335" s="25"/>
    </row>
    <row r="336" spans="1:4" ht="15.75" customHeight="1">
      <c r="A336" s="35"/>
      <c r="B336" s="25"/>
      <c r="C336" s="25"/>
      <c r="D336" s="25"/>
    </row>
    <row r="337" spans="1:4" ht="15.75" customHeight="1">
      <c r="A337" s="35"/>
      <c r="B337" s="25"/>
      <c r="C337" s="25"/>
      <c r="D337" s="25"/>
    </row>
    <row r="338" spans="1:4" ht="15.75" customHeight="1">
      <c r="A338" s="35"/>
      <c r="B338" s="25"/>
      <c r="C338" s="25"/>
      <c r="D338" s="25"/>
    </row>
    <row r="339" spans="1:4" ht="15.75" customHeight="1">
      <c r="A339" s="35"/>
      <c r="B339" s="25"/>
      <c r="C339" s="25"/>
      <c r="D339" s="25"/>
    </row>
    <row r="340" spans="1:4" ht="15.75" customHeight="1">
      <c r="A340" s="35"/>
      <c r="B340" s="25"/>
      <c r="C340" s="25"/>
      <c r="D340" s="25"/>
    </row>
    <row r="341" spans="1:4" ht="15.75" customHeight="1">
      <c r="A341" s="35"/>
      <c r="B341" s="25"/>
      <c r="C341" s="25"/>
      <c r="D341" s="25"/>
    </row>
    <row r="342" spans="1:4" ht="15.75" customHeight="1">
      <c r="A342" s="35"/>
      <c r="B342" s="25"/>
      <c r="C342" s="25"/>
      <c r="D342" s="25"/>
    </row>
    <row r="343" spans="1:4" ht="15.75" customHeight="1">
      <c r="A343" s="35"/>
      <c r="B343" s="25"/>
      <c r="C343" s="25"/>
      <c r="D343" s="25"/>
    </row>
    <row r="344" spans="1:4" ht="15.75" customHeight="1">
      <c r="A344" s="35"/>
      <c r="B344" s="25"/>
      <c r="C344" s="25"/>
      <c r="D344" s="25"/>
    </row>
    <row r="345" spans="1:4" ht="15.75" customHeight="1">
      <c r="A345" s="35"/>
      <c r="B345" s="25"/>
      <c r="C345" s="25"/>
      <c r="D345" s="25"/>
    </row>
    <row r="346" spans="1:4" ht="15.75" customHeight="1">
      <c r="A346" s="35"/>
      <c r="B346" s="25"/>
      <c r="C346" s="25"/>
      <c r="D346" s="25"/>
    </row>
    <row r="347" spans="1:4" ht="15.75" customHeight="1">
      <c r="A347" s="35"/>
      <c r="B347" s="25"/>
      <c r="C347" s="25"/>
      <c r="D347" s="25"/>
    </row>
    <row r="348" spans="1:4" ht="15.75" customHeight="1">
      <c r="A348" s="35"/>
      <c r="B348" s="25"/>
      <c r="C348" s="25"/>
      <c r="D348" s="25"/>
    </row>
    <row r="349" spans="1:4" ht="15.75" customHeight="1">
      <c r="A349" s="35"/>
      <c r="B349" s="25"/>
      <c r="C349" s="25"/>
      <c r="D349" s="25"/>
    </row>
    <row r="350" spans="1:4" ht="15.75" customHeight="1">
      <c r="A350" s="35"/>
      <c r="B350" s="25"/>
      <c r="C350" s="25"/>
      <c r="D350" s="25"/>
    </row>
    <row r="351" spans="1:4" ht="15.75" customHeight="1">
      <c r="A351" s="35"/>
      <c r="B351" s="25"/>
      <c r="C351" s="25"/>
      <c r="D351" s="25"/>
    </row>
    <row r="352" spans="1:4" ht="15.75" customHeight="1">
      <c r="A352" s="35"/>
      <c r="B352" s="25"/>
      <c r="C352" s="25"/>
      <c r="D352" s="25"/>
    </row>
    <row r="353" spans="1:4" ht="15.75" customHeight="1">
      <c r="A353" s="35"/>
      <c r="B353" s="25"/>
      <c r="C353" s="25"/>
      <c r="D353" s="25"/>
    </row>
    <row r="354" spans="1:4" ht="15.75" customHeight="1">
      <c r="A354" s="35"/>
      <c r="B354" s="25"/>
      <c r="C354" s="25"/>
      <c r="D354" s="25"/>
    </row>
    <row r="355" spans="1:4" ht="15.75" customHeight="1">
      <c r="A355" s="35"/>
      <c r="B355" s="25"/>
      <c r="C355" s="25"/>
      <c r="D355" s="25"/>
    </row>
    <row r="356" spans="1:4" ht="15.75" customHeight="1">
      <c r="A356" s="35"/>
      <c r="B356" s="25"/>
      <c r="C356" s="25"/>
      <c r="D356" s="25"/>
    </row>
    <row r="357" spans="1:4" ht="15.75" customHeight="1">
      <c r="A357" s="35"/>
      <c r="B357" s="25"/>
      <c r="C357" s="25"/>
      <c r="D357" s="25"/>
    </row>
    <row r="358" spans="1:4" ht="15.75" customHeight="1">
      <c r="A358" s="35"/>
      <c r="B358" s="25"/>
      <c r="C358" s="25"/>
      <c r="D358" s="25"/>
    </row>
    <row r="359" spans="1:4" ht="15.75" customHeight="1">
      <c r="A359" s="35"/>
      <c r="B359" s="25"/>
      <c r="C359" s="25"/>
      <c r="D359" s="25"/>
    </row>
    <row r="360" spans="1:4" ht="15.75" customHeight="1">
      <c r="A360" s="35"/>
      <c r="B360" s="25"/>
      <c r="C360" s="25"/>
      <c r="D360" s="25"/>
    </row>
    <row r="361" spans="1:4" ht="15.75" customHeight="1">
      <c r="A361" s="35"/>
      <c r="B361" s="25"/>
      <c r="C361" s="25"/>
      <c r="D361" s="25"/>
    </row>
    <row r="362" spans="1:4" ht="15.75" customHeight="1">
      <c r="A362" s="35"/>
      <c r="B362" s="25"/>
      <c r="C362" s="25"/>
      <c r="D362" s="25"/>
    </row>
    <row r="363" spans="1:4" ht="15.75" customHeight="1">
      <c r="A363" s="35"/>
      <c r="B363" s="25"/>
      <c r="C363" s="25"/>
      <c r="D363" s="25"/>
    </row>
    <row r="364" spans="1:4" ht="15.75" customHeight="1">
      <c r="A364" s="35"/>
      <c r="B364" s="25"/>
      <c r="C364" s="25"/>
      <c r="D364" s="25"/>
    </row>
    <row r="365" spans="1:4" ht="15.75" customHeight="1">
      <c r="A365" s="35"/>
      <c r="B365" s="25"/>
      <c r="C365" s="25"/>
      <c r="D365" s="25"/>
    </row>
    <row r="366" spans="1:4" ht="15.75" customHeight="1">
      <c r="A366" s="35"/>
      <c r="B366" s="25"/>
      <c r="C366" s="25"/>
      <c r="D366" s="25"/>
    </row>
    <row r="367" spans="1:4" ht="15.75" customHeight="1">
      <c r="A367" s="35"/>
      <c r="B367" s="25"/>
      <c r="C367" s="25"/>
      <c r="D367" s="25"/>
    </row>
    <row r="368" spans="1:4" ht="15.75" customHeight="1">
      <c r="A368" s="35"/>
      <c r="B368" s="25"/>
      <c r="C368" s="25"/>
      <c r="D368" s="25"/>
    </row>
    <row r="369" spans="1:4" ht="15.75" customHeight="1">
      <c r="A369" s="35"/>
      <c r="B369" s="25"/>
      <c r="C369" s="25"/>
      <c r="D369" s="25"/>
    </row>
    <row r="370" spans="1:4" ht="15.75" customHeight="1">
      <c r="A370" s="35"/>
      <c r="B370" s="25"/>
      <c r="C370" s="25"/>
      <c r="D370" s="25"/>
    </row>
    <row r="371" spans="1:4" ht="15.75" customHeight="1">
      <c r="A371" s="35"/>
      <c r="B371" s="25"/>
      <c r="C371" s="25"/>
      <c r="D371" s="25"/>
    </row>
    <row r="372" spans="1:4" ht="15.75" customHeight="1">
      <c r="A372" s="35"/>
      <c r="B372" s="25"/>
      <c r="C372" s="25"/>
      <c r="D372" s="25"/>
    </row>
    <row r="373" spans="1:4" ht="15.75" customHeight="1">
      <c r="A373" s="35"/>
      <c r="B373" s="25"/>
      <c r="C373" s="25"/>
      <c r="D373" s="25"/>
    </row>
    <row r="374" spans="1:4" ht="15.75" customHeight="1">
      <c r="A374" s="35"/>
      <c r="B374" s="25"/>
      <c r="C374" s="25"/>
      <c r="D374" s="25"/>
    </row>
    <row r="375" spans="1:4" ht="15.75" customHeight="1">
      <c r="A375" s="35"/>
      <c r="B375" s="25"/>
      <c r="C375" s="25"/>
      <c r="D375" s="25"/>
    </row>
    <row r="376" spans="1:4" ht="15.75" customHeight="1">
      <c r="A376" s="35"/>
      <c r="B376" s="25"/>
      <c r="C376" s="25"/>
      <c r="D376" s="25"/>
    </row>
    <row r="377" spans="1:4" ht="15.75" customHeight="1">
      <c r="A377" s="35"/>
      <c r="B377" s="25"/>
      <c r="C377" s="25"/>
      <c r="D377" s="25"/>
    </row>
    <row r="378" spans="1:4" ht="15.75" customHeight="1">
      <c r="A378" s="35"/>
      <c r="B378" s="25"/>
      <c r="C378" s="25"/>
      <c r="D378" s="25"/>
    </row>
    <row r="379" spans="1:4" ht="15.75" customHeight="1">
      <c r="A379" s="35"/>
      <c r="B379" s="25"/>
      <c r="C379" s="25"/>
      <c r="D379" s="25"/>
    </row>
    <row r="380" spans="1:4" ht="15.75" customHeight="1">
      <c r="A380" s="35"/>
      <c r="B380" s="25"/>
      <c r="C380" s="25"/>
      <c r="D380" s="25"/>
    </row>
    <row r="381" spans="1:4" ht="15.75" customHeight="1">
      <c r="A381" s="35"/>
      <c r="B381" s="25"/>
      <c r="C381" s="25"/>
      <c r="D381" s="25"/>
    </row>
    <row r="382" spans="1:4" ht="15.75" customHeight="1">
      <c r="A382" s="35"/>
      <c r="B382" s="25"/>
      <c r="C382" s="25"/>
      <c r="D382" s="25"/>
    </row>
    <row r="383" spans="1:4" ht="15.75" customHeight="1">
      <c r="A383" s="35"/>
      <c r="B383" s="25"/>
      <c r="C383" s="25"/>
      <c r="D383" s="25"/>
    </row>
    <row r="384" spans="1:4" ht="15.75" customHeight="1">
      <c r="A384" s="35"/>
      <c r="B384" s="25"/>
      <c r="C384" s="25"/>
      <c r="D384" s="25"/>
    </row>
    <row r="385" spans="1:4" ht="15.75" customHeight="1">
      <c r="A385" s="35"/>
      <c r="B385" s="25"/>
      <c r="C385" s="25"/>
      <c r="D385" s="25"/>
    </row>
    <row r="386" spans="1:4" ht="15.75" customHeight="1">
      <c r="A386" s="35"/>
      <c r="B386" s="25"/>
      <c r="C386" s="25"/>
      <c r="D386" s="25"/>
    </row>
    <row r="387" spans="1:4" ht="15.75" customHeight="1">
      <c r="A387" s="35"/>
      <c r="B387" s="25"/>
      <c r="C387" s="25"/>
      <c r="D387" s="25"/>
    </row>
    <row r="388" spans="1:4" ht="15.75" customHeight="1">
      <c r="A388" s="35"/>
      <c r="B388" s="25"/>
      <c r="C388" s="25"/>
      <c r="D388" s="25"/>
    </row>
    <row r="389" spans="1:4" ht="15.75" customHeight="1">
      <c r="A389" s="35"/>
      <c r="B389" s="25"/>
      <c r="C389" s="25"/>
      <c r="D389" s="25"/>
    </row>
    <row r="390" spans="1:4" ht="15.75" customHeight="1">
      <c r="A390" s="35"/>
      <c r="B390" s="25"/>
      <c r="C390" s="25"/>
      <c r="D390" s="25"/>
    </row>
    <row r="391" spans="1:4" ht="15.75" customHeight="1">
      <c r="A391" s="35"/>
      <c r="B391" s="25"/>
      <c r="C391" s="25"/>
      <c r="D391" s="25"/>
    </row>
    <row r="392" spans="1:4" ht="15.75" customHeight="1">
      <c r="A392" s="35"/>
      <c r="B392" s="25"/>
      <c r="C392" s="25"/>
      <c r="D392" s="25"/>
    </row>
    <row r="393" spans="1:4" ht="15.75" customHeight="1">
      <c r="A393" s="35"/>
      <c r="B393" s="25"/>
      <c r="C393" s="25"/>
      <c r="D393" s="25"/>
    </row>
    <row r="394" spans="1:4" ht="15.75" customHeight="1">
      <c r="A394" s="35"/>
      <c r="B394" s="25"/>
      <c r="C394" s="25"/>
      <c r="D394" s="25"/>
    </row>
    <row r="395" spans="1:4" ht="15.75" customHeight="1">
      <c r="A395" s="35"/>
      <c r="B395" s="25"/>
      <c r="C395" s="25"/>
      <c r="D395" s="25"/>
    </row>
    <row r="396" spans="1:4" ht="15.75" customHeight="1">
      <c r="A396" s="35"/>
      <c r="B396" s="25"/>
      <c r="C396" s="25"/>
      <c r="D396" s="25"/>
    </row>
    <row r="397" spans="1:4" ht="15.75" customHeight="1">
      <c r="A397" s="35"/>
      <c r="B397" s="25"/>
      <c r="C397" s="25"/>
      <c r="D397" s="25"/>
    </row>
    <row r="398" spans="1:4" ht="15.75" customHeight="1">
      <c r="A398" s="35"/>
      <c r="B398" s="25"/>
      <c r="C398" s="25"/>
      <c r="D398" s="25"/>
    </row>
    <row r="399" spans="1:4" ht="15.75" customHeight="1">
      <c r="A399" s="35"/>
      <c r="B399" s="25"/>
      <c r="C399" s="25"/>
      <c r="D399" s="25"/>
    </row>
    <row r="400" spans="1:4" ht="15.75" customHeight="1">
      <c r="A400" s="35"/>
      <c r="B400" s="25"/>
      <c r="C400" s="25"/>
      <c r="D400" s="25"/>
    </row>
    <row r="401" spans="1:4" ht="15.75" customHeight="1">
      <c r="A401" s="35"/>
      <c r="B401" s="25"/>
      <c r="C401" s="25"/>
      <c r="D401" s="25"/>
    </row>
    <row r="402" spans="1:4" ht="15.75" customHeight="1">
      <c r="A402" s="35"/>
      <c r="B402" s="25"/>
      <c r="C402" s="25"/>
      <c r="D402" s="25"/>
    </row>
    <row r="403" spans="1:4" ht="15.75" customHeight="1">
      <c r="A403" s="35"/>
      <c r="B403" s="25"/>
      <c r="C403" s="25"/>
      <c r="D403" s="25"/>
    </row>
    <row r="404" spans="1:4" ht="15.75" customHeight="1">
      <c r="A404" s="35"/>
      <c r="B404" s="25"/>
      <c r="C404" s="25"/>
      <c r="D404" s="25"/>
    </row>
    <row r="405" spans="1:4" ht="15.75" customHeight="1">
      <c r="A405" s="35"/>
      <c r="B405" s="25"/>
      <c r="C405" s="25"/>
      <c r="D405" s="25"/>
    </row>
    <row r="406" spans="1:4" ht="15.75" customHeight="1">
      <c r="A406" s="35"/>
      <c r="B406" s="25"/>
      <c r="C406" s="25"/>
      <c r="D406" s="25"/>
    </row>
    <row r="407" spans="1:4" ht="15.75" customHeight="1">
      <c r="A407" s="35"/>
      <c r="B407" s="25"/>
      <c r="C407" s="25"/>
      <c r="D407" s="25"/>
    </row>
    <row r="408" spans="1:4" ht="15.75" customHeight="1">
      <c r="A408" s="35"/>
      <c r="B408" s="25"/>
      <c r="C408" s="25"/>
      <c r="D408" s="25"/>
    </row>
    <row r="409" spans="1:4" ht="15.75" customHeight="1">
      <c r="A409" s="35"/>
      <c r="B409" s="25"/>
      <c r="C409" s="25"/>
      <c r="D409" s="25"/>
    </row>
    <row r="410" spans="1:4" ht="15.75" customHeight="1">
      <c r="A410" s="35"/>
      <c r="B410" s="25"/>
      <c r="C410" s="25"/>
      <c r="D410" s="25"/>
    </row>
    <row r="411" spans="1:4" ht="15.75" customHeight="1">
      <c r="A411" s="35"/>
      <c r="B411" s="25"/>
      <c r="C411" s="25"/>
      <c r="D411" s="25"/>
    </row>
    <row r="412" spans="1:4" ht="15.75" customHeight="1">
      <c r="A412" s="35"/>
      <c r="B412" s="25"/>
      <c r="C412" s="25"/>
      <c r="D412" s="25"/>
    </row>
    <row r="413" spans="1:4" ht="15.75" customHeight="1">
      <c r="A413" s="35"/>
      <c r="B413" s="25"/>
      <c r="C413" s="25"/>
      <c r="D413" s="25"/>
    </row>
    <row r="414" spans="1:4" ht="15.75" customHeight="1">
      <c r="A414" s="35"/>
      <c r="B414" s="25"/>
      <c r="C414" s="25"/>
      <c r="D414" s="25"/>
    </row>
    <row r="415" spans="1:4" ht="15.75" customHeight="1">
      <c r="A415" s="35"/>
      <c r="B415" s="25"/>
      <c r="C415" s="25"/>
      <c r="D415" s="25"/>
    </row>
    <row r="416" spans="1:4" ht="15.75" customHeight="1">
      <c r="A416" s="35"/>
      <c r="B416" s="25"/>
      <c r="C416" s="25"/>
      <c r="D416" s="25"/>
    </row>
    <row r="417" spans="1:4" ht="15.75" customHeight="1">
      <c r="A417" s="35"/>
      <c r="B417" s="25"/>
      <c r="C417" s="25"/>
      <c r="D417" s="25"/>
    </row>
    <row r="418" spans="1:4" ht="15.75" customHeight="1">
      <c r="A418" s="35"/>
      <c r="B418" s="25"/>
      <c r="C418" s="25"/>
      <c r="D418" s="25"/>
    </row>
    <row r="419" spans="1:4" ht="15.75" customHeight="1">
      <c r="A419" s="35"/>
      <c r="B419" s="25"/>
      <c r="C419" s="25"/>
      <c r="D419" s="25"/>
    </row>
    <row r="420" spans="1:4" ht="15.75" customHeight="1">
      <c r="A420" s="35"/>
      <c r="B420" s="25"/>
      <c r="C420" s="25"/>
      <c r="D420" s="25"/>
    </row>
    <row r="421" spans="1:4" ht="15.75" customHeight="1">
      <c r="A421" s="35"/>
      <c r="B421" s="25"/>
      <c r="C421" s="25"/>
      <c r="D421" s="25"/>
    </row>
    <row r="422" spans="1:4" ht="15.75" customHeight="1">
      <c r="A422" s="35"/>
      <c r="B422" s="25"/>
      <c r="C422" s="25"/>
      <c r="D422" s="25"/>
    </row>
    <row r="423" spans="1:4" ht="15.75" customHeight="1">
      <c r="A423" s="35"/>
      <c r="B423" s="25"/>
      <c r="C423" s="25"/>
      <c r="D423" s="25"/>
    </row>
    <row r="424" spans="1:4" ht="15.75" customHeight="1">
      <c r="A424" s="35"/>
      <c r="B424" s="25"/>
      <c r="C424" s="25"/>
      <c r="D424" s="25"/>
    </row>
    <row r="425" spans="1:4" ht="15.75" customHeight="1">
      <c r="A425" s="35"/>
      <c r="B425" s="25"/>
      <c r="C425" s="25"/>
      <c r="D425" s="25"/>
    </row>
    <row r="426" spans="1:4" ht="15.75" customHeight="1">
      <c r="A426" s="35"/>
      <c r="B426" s="25"/>
      <c r="C426" s="25"/>
      <c r="D426" s="25"/>
    </row>
    <row r="427" spans="1:4" ht="15.75" customHeight="1">
      <c r="A427" s="35"/>
      <c r="B427" s="25"/>
      <c r="C427" s="25"/>
      <c r="D427" s="25"/>
    </row>
    <row r="428" spans="1:4" ht="15.75" customHeight="1">
      <c r="A428" s="35"/>
      <c r="B428" s="25"/>
      <c r="C428" s="25"/>
      <c r="D428" s="25"/>
    </row>
    <row r="429" spans="1:4" ht="15.75" customHeight="1">
      <c r="A429" s="35"/>
      <c r="B429" s="25"/>
      <c r="C429" s="25"/>
      <c r="D429" s="25"/>
    </row>
    <row r="430" spans="1:4" ht="15.75" customHeight="1">
      <c r="A430" s="35"/>
      <c r="B430" s="25"/>
      <c r="C430" s="25"/>
      <c r="D430" s="25"/>
    </row>
    <row r="431" spans="1:4" ht="15.75" customHeight="1">
      <c r="A431" s="35"/>
      <c r="B431" s="25"/>
      <c r="C431" s="25"/>
      <c r="D431" s="25"/>
    </row>
    <row r="432" spans="1:4" ht="15.75" customHeight="1">
      <c r="A432" s="35"/>
      <c r="B432" s="25"/>
      <c r="C432" s="25"/>
      <c r="D432" s="25"/>
    </row>
    <row r="433" spans="1:4" ht="15.75" customHeight="1">
      <c r="A433" s="35"/>
      <c r="B433" s="25"/>
      <c r="C433" s="25"/>
      <c r="D433" s="25"/>
    </row>
    <row r="434" spans="1:4" ht="15.75" customHeight="1">
      <c r="A434" s="35"/>
      <c r="B434" s="25"/>
      <c r="C434" s="25"/>
      <c r="D434" s="25"/>
    </row>
    <row r="435" spans="1:4" ht="15.75" customHeight="1">
      <c r="A435" s="35"/>
      <c r="B435" s="25"/>
      <c r="C435" s="25"/>
      <c r="D435" s="25"/>
    </row>
    <row r="436" spans="1:4" ht="15.75" customHeight="1">
      <c r="A436" s="35"/>
      <c r="B436" s="25"/>
      <c r="C436" s="25"/>
      <c r="D436" s="25"/>
    </row>
    <row r="437" spans="1:4" ht="15.75" customHeight="1">
      <c r="A437" s="35"/>
      <c r="B437" s="25"/>
      <c r="C437" s="25"/>
      <c r="D437" s="25"/>
    </row>
    <row r="438" spans="1:4" ht="15.75" customHeight="1">
      <c r="A438" s="35"/>
      <c r="B438" s="25"/>
      <c r="C438" s="25"/>
      <c r="D438" s="25"/>
    </row>
    <row r="439" spans="1:4" ht="15.75" customHeight="1">
      <c r="A439" s="35"/>
      <c r="B439" s="25"/>
      <c r="C439" s="25"/>
      <c r="D439" s="25"/>
    </row>
    <row r="440" spans="1:4" ht="15.75" customHeight="1">
      <c r="A440" s="35"/>
      <c r="B440" s="25"/>
      <c r="C440" s="25"/>
      <c r="D440" s="25"/>
    </row>
    <row r="441" spans="1:4" ht="15.75" customHeight="1">
      <c r="A441" s="35"/>
      <c r="B441" s="25"/>
      <c r="C441" s="25"/>
      <c r="D441" s="25"/>
    </row>
    <row r="442" spans="1:4" ht="15.75" customHeight="1">
      <c r="A442" s="35"/>
      <c r="B442" s="25"/>
      <c r="C442" s="25"/>
      <c r="D442" s="25"/>
    </row>
    <row r="443" spans="1:4" ht="15.75" customHeight="1">
      <c r="A443" s="35"/>
      <c r="B443" s="25"/>
      <c r="C443" s="25"/>
      <c r="D443" s="25"/>
    </row>
    <row r="444" spans="1:4" ht="15.75" customHeight="1">
      <c r="A444" s="35"/>
      <c r="B444" s="25"/>
      <c r="C444" s="25"/>
      <c r="D444" s="25"/>
    </row>
    <row r="445" spans="1:4" ht="15.75" customHeight="1">
      <c r="A445" s="35"/>
      <c r="B445" s="25"/>
      <c r="C445" s="25"/>
      <c r="D445" s="25"/>
    </row>
    <row r="446" spans="1:4" ht="15.75" customHeight="1">
      <c r="A446" s="35"/>
      <c r="B446" s="25"/>
      <c r="C446" s="25"/>
      <c r="D446" s="25"/>
    </row>
    <row r="447" spans="1:4" ht="15.75" customHeight="1">
      <c r="A447" s="35"/>
      <c r="B447" s="25"/>
      <c r="C447" s="25"/>
      <c r="D447" s="25"/>
    </row>
    <row r="448" spans="1:4" ht="15.75" customHeight="1">
      <c r="A448" s="35"/>
      <c r="B448" s="25"/>
      <c r="C448" s="25"/>
      <c r="D448" s="25"/>
    </row>
    <row r="449" spans="1:4" ht="15.75" customHeight="1">
      <c r="A449" s="35"/>
      <c r="B449" s="25"/>
      <c r="C449" s="25"/>
      <c r="D449" s="25"/>
    </row>
    <row r="450" spans="1:4" ht="15.75" customHeight="1">
      <c r="A450" s="35"/>
      <c r="B450" s="25"/>
      <c r="C450" s="25"/>
      <c r="D450" s="25"/>
    </row>
    <row r="451" spans="1:4" ht="15.75" customHeight="1">
      <c r="A451" s="35"/>
      <c r="B451" s="25"/>
      <c r="C451" s="25"/>
      <c r="D451" s="25"/>
    </row>
    <row r="452" spans="1:4" ht="15.75" customHeight="1">
      <c r="A452" s="35"/>
      <c r="B452" s="25"/>
      <c r="C452" s="25"/>
      <c r="D452" s="25"/>
    </row>
    <row r="453" spans="1:4" ht="15.75" customHeight="1">
      <c r="A453" s="35"/>
      <c r="B453" s="25"/>
      <c r="C453" s="25"/>
      <c r="D453" s="25"/>
    </row>
    <row r="454" spans="1:4" ht="15.75" customHeight="1">
      <c r="A454" s="35"/>
      <c r="B454" s="25"/>
      <c r="C454" s="25"/>
      <c r="D454" s="25"/>
    </row>
    <row r="455" spans="1:4" ht="15.75" customHeight="1">
      <c r="A455" s="35"/>
      <c r="B455" s="25"/>
      <c r="C455" s="25"/>
      <c r="D455" s="25"/>
    </row>
    <row r="456" spans="1:4" ht="15.75" customHeight="1">
      <c r="A456" s="35"/>
      <c r="B456" s="25"/>
      <c r="C456" s="25"/>
      <c r="D456" s="25"/>
    </row>
    <row r="457" spans="1:4" ht="15.75" customHeight="1">
      <c r="A457" s="35"/>
      <c r="B457" s="25"/>
      <c r="C457" s="25"/>
      <c r="D457" s="25"/>
    </row>
    <row r="458" spans="1:4" ht="15.75" customHeight="1">
      <c r="A458" s="35"/>
      <c r="B458" s="25"/>
      <c r="C458" s="25"/>
      <c r="D458" s="25"/>
    </row>
    <row r="459" spans="1:4" ht="15.75" customHeight="1">
      <c r="A459" s="35"/>
      <c r="B459" s="25"/>
      <c r="C459" s="25"/>
      <c r="D459" s="25"/>
    </row>
    <row r="460" spans="1:4" ht="15.75" customHeight="1">
      <c r="A460" s="35"/>
      <c r="B460" s="25"/>
      <c r="C460" s="25"/>
      <c r="D460" s="25"/>
    </row>
    <row r="461" spans="1:4" ht="15.75" customHeight="1">
      <c r="A461" s="35"/>
      <c r="B461" s="25"/>
      <c r="C461" s="25"/>
      <c r="D461" s="25"/>
    </row>
    <row r="462" spans="1:4" ht="15.75" customHeight="1">
      <c r="A462" s="35"/>
      <c r="B462" s="25"/>
      <c r="C462" s="25"/>
      <c r="D462" s="25"/>
    </row>
    <row r="463" spans="1:4" ht="15.75" customHeight="1">
      <c r="A463" s="35"/>
      <c r="B463" s="25"/>
      <c r="C463" s="25"/>
      <c r="D463" s="25"/>
    </row>
    <row r="464" spans="1:4" ht="15.75" customHeight="1">
      <c r="A464" s="35"/>
      <c r="B464" s="25"/>
      <c r="C464" s="25"/>
      <c r="D464" s="25"/>
    </row>
    <row r="465" spans="1:4" ht="15.75" customHeight="1">
      <c r="A465" s="35"/>
      <c r="B465" s="25"/>
      <c r="C465" s="25"/>
      <c r="D465" s="25"/>
    </row>
    <row r="466" spans="1:4" ht="15.75" customHeight="1">
      <c r="A466" s="35"/>
      <c r="B466" s="25"/>
      <c r="C466" s="25"/>
      <c r="D466" s="25"/>
    </row>
    <row r="467" spans="1:4" ht="15.75" customHeight="1">
      <c r="A467" s="35"/>
      <c r="B467" s="25"/>
      <c r="C467" s="25"/>
      <c r="D467" s="25"/>
    </row>
    <row r="468" spans="1:4" ht="15.75" customHeight="1">
      <c r="A468" s="35"/>
      <c r="B468" s="25"/>
      <c r="C468" s="25"/>
      <c r="D468" s="25"/>
    </row>
    <row r="469" spans="1:4" ht="15.75" customHeight="1">
      <c r="A469" s="35"/>
      <c r="B469" s="25"/>
      <c r="C469" s="25"/>
      <c r="D469" s="25"/>
    </row>
    <row r="470" spans="1:4" ht="15.75" customHeight="1">
      <c r="A470" s="35"/>
      <c r="B470" s="25"/>
      <c r="C470" s="25"/>
      <c r="D470" s="25"/>
    </row>
    <row r="471" spans="1:4" ht="15.75" customHeight="1">
      <c r="A471" s="35"/>
      <c r="B471" s="25"/>
      <c r="C471" s="25"/>
      <c r="D471" s="25"/>
    </row>
    <row r="472" spans="1:4" ht="15.75" customHeight="1">
      <c r="A472" s="35"/>
      <c r="B472" s="25"/>
      <c r="C472" s="25"/>
      <c r="D472" s="25"/>
    </row>
    <row r="473" spans="1:4" ht="15.75" customHeight="1">
      <c r="A473" s="35"/>
      <c r="B473" s="25"/>
      <c r="C473" s="25"/>
      <c r="D473" s="25"/>
    </row>
    <row r="474" spans="1:4" ht="15.75" customHeight="1">
      <c r="A474" s="35"/>
      <c r="B474" s="25"/>
      <c r="C474" s="25"/>
      <c r="D474" s="25"/>
    </row>
    <row r="475" spans="1:4" ht="15.75" customHeight="1">
      <c r="A475" s="35"/>
      <c r="B475" s="25"/>
      <c r="C475" s="25"/>
      <c r="D475" s="25"/>
    </row>
    <row r="476" spans="1:4" ht="15.75" customHeight="1">
      <c r="A476" s="35"/>
      <c r="B476" s="25"/>
      <c r="C476" s="25"/>
      <c r="D476" s="25"/>
    </row>
    <row r="477" spans="1:4" ht="15.75" customHeight="1">
      <c r="A477" s="35"/>
      <c r="B477" s="25"/>
      <c r="C477" s="25"/>
      <c r="D477" s="25"/>
    </row>
    <row r="478" spans="1:4" ht="15.75" customHeight="1">
      <c r="A478" s="35"/>
      <c r="B478" s="25"/>
      <c r="C478" s="25"/>
      <c r="D478" s="25"/>
    </row>
    <row r="479" spans="1:4" ht="15.75" customHeight="1">
      <c r="A479" s="35"/>
      <c r="B479" s="25"/>
      <c r="C479" s="25"/>
      <c r="D479" s="25"/>
    </row>
    <row r="480" spans="1:4" ht="15.75" customHeight="1">
      <c r="A480" s="35"/>
      <c r="B480" s="25"/>
      <c r="C480" s="25"/>
      <c r="D480" s="25"/>
    </row>
    <row r="481" spans="1:4" ht="15.75" customHeight="1">
      <c r="A481" s="35"/>
      <c r="B481" s="25"/>
      <c r="C481" s="25"/>
      <c r="D481" s="25"/>
    </row>
    <row r="482" spans="1:4" ht="15.75" customHeight="1">
      <c r="A482" s="35"/>
      <c r="B482" s="25"/>
      <c r="C482" s="25"/>
      <c r="D482" s="25"/>
    </row>
    <row r="483" spans="1:4" ht="15.75" customHeight="1">
      <c r="A483" s="35"/>
      <c r="B483" s="25"/>
      <c r="C483" s="25"/>
      <c r="D483" s="25"/>
    </row>
    <row r="484" spans="1:4" ht="15.75" customHeight="1">
      <c r="A484" s="35"/>
      <c r="B484" s="25"/>
      <c r="C484" s="25"/>
      <c r="D484" s="25"/>
    </row>
    <row r="485" spans="1:4" ht="15.75" customHeight="1">
      <c r="A485" s="35"/>
      <c r="B485" s="25"/>
      <c r="C485" s="25"/>
      <c r="D485" s="25"/>
    </row>
    <row r="486" spans="1:4" ht="15.75" customHeight="1">
      <c r="A486" s="35"/>
      <c r="B486" s="25"/>
      <c r="C486" s="25"/>
      <c r="D486" s="25"/>
    </row>
    <row r="487" spans="1:4" ht="15.75" customHeight="1">
      <c r="A487" s="35"/>
      <c r="B487" s="25"/>
      <c r="C487" s="25"/>
      <c r="D487" s="25"/>
    </row>
    <row r="488" spans="1:4" ht="15.75" customHeight="1">
      <c r="A488" s="35"/>
      <c r="B488" s="25"/>
      <c r="C488" s="25"/>
      <c r="D488" s="25"/>
    </row>
    <row r="489" spans="1:4" ht="15.75" customHeight="1">
      <c r="A489" s="35"/>
      <c r="B489" s="25"/>
      <c r="C489" s="25"/>
      <c r="D489" s="25"/>
    </row>
    <row r="490" spans="1:4" ht="15.75" customHeight="1">
      <c r="A490" s="35"/>
      <c r="B490" s="25"/>
      <c r="C490" s="25"/>
      <c r="D490" s="25"/>
    </row>
    <row r="491" spans="1:4" ht="15.75" customHeight="1">
      <c r="A491" s="35"/>
      <c r="B491" s="25"/>
      <c r="C491" s="25"/>
      <c r="D491" s="25"/>
    </row>
    <row r="492" spans="1:4" ht="15.75" customHeight="1">
      <c r="A492" s="35"/>
      <c r="B492" s="25"/>
      <c r="C492" s="25"/>
      <c r="D492" s="25"/>
    </row>
    <row r="493" spans="1:4" ht="15.75" customHeight="1">
      <c r="A493" s="35"/>
      <c r="B493" s="25"/>
      <c r="C493" s="25"/>
      <c r="D493" s="25"/>
    </row>
    <row r="494" spans="1:4" ht="15.75" customHeight="1">
      <c r="A494" s="35"/>
      <c r="B494" s="25"/>
      <c r="C494" s="25"/>
      <c r="D494" s="25"/>
    </row>
    <row r="495" spans="1:4" ht="15.75" customHeight="1">
      <c r="A495" s="35"/>
      <c r="B495" s="25"/>
      <c r="C495" s="25"/>
      <c r="D495" s="25"/>
    </row>
    <row r="496" spans="1:4" ht="15.75" customHeight="1">
      <c r="A496" s="35"/>
      <c r="B496" s="25"/>
      <c r="C496" s="25"/>
      <c r="D496" s="25"/>
    </row>
    <row r="497" spans="1:4" ht="15.75" customHeight="1">
      <c r="A497" s="35"/>
      <c r="B497" s="25"/>
      <c r="C497" s="25"/>
      <c r="D497" s="25"/>
    </row>
    <row r="498" spans="1:4" ht="15.75" customHeight="1">
      <c r="A498" s="35"/>
      <c r="B498" s="25"/>
      <c r="C498" s="25"/>
      <c r="D498" s="25"/>
    </row>
    <row r="499" spans="1:4" ht="15.75" customHeight="1">
      <c r="A499" s="35"/>
      <c r="B499" s="25"/>
      <c r="C499" s="25"/>
      <c r="D499" s="25"/>
    </row>
    <row r="500" spans="1:4" ht="15.75" customHeight="1">
      <c r="A500" s="35"/>
      <c r="B500" s="25"/>
      <c r="C500" s="25"/>
      <c r="D500" s="25"/>
    </row>
    <row r="501" spans="1:4" ht="15.75" customHeight="1">
      <c r="A501" s="35"/>
      <c r="B501" s="25"/>
      <c r="C501" s="25"/>
      <c r="D501" s="25"/>
    </row>
    <row r="502" spans="1:4" ht="15.75" customHeight="1">
      <c r="A502" s="35"/>
      <c r="B502" s="25"/>
      <c r="C502" s="25"/>
      <c r="D502" s="25"/>
    </row>
    <row r="503" spans="1:4" ht="15.75" customHeight="1">
      <c r="A503" s="35"/>
      <c r="B503" s="25"/>
      <c r="C503" s="25"/>
      <c r="D503" s="25"/>
    </row>
    <row r="504" spans="1:4" ht="15.75" customHeight="1">
      <c r="A504" s="35"/>
      <c r="B504" s="25"/>
      <c r="C504" s="25"/>
      <c r="D504" s="25"/>
    </row>
    <row r="505" spans="1:4" ht="15.75" customHeight="1">
      <c r="A505" s="35"/>
      <c r="B505" s="25"/>
      <c r="C505" s="25"/>
      <c r="D505" s="25"/>
    </row>
    <row r="506" spans="1:4" ht="15.75" customHeight="1">
      <c r="A506" s="35"/>
      <c r="B506" s="25"/>
      <c r="C506" s="25"/>
      <c r="D506" s="25"/>
    </row>
    <row r="507" spans="1:4" ht="15.75" customHeight="1">
      <c r="A507" s="35"/>
      <c r="B507" s="25"/>
      <c r="C507" s="25"/>
      <c r="D507" s="25"/>
    </row>
    <row r="508" spans="1:4" ht="15.75" customHeight="1">
      <c r="A508" s="35"/>
      <c r="B508" s="25"/>
      <c r="C508" s="25"/>
      <c r="D508" s="25"/>
    </row>
    <row r="509" spans="1:4" ht="15.75" customHeight="1">
      <c r="A509" s="35"/>
      <c r="B509" s="25"/>
      <c r="C509" s="25"/>
      <c r="D509" s="25"/>
    </row>
    <row r="510" spans="1:4" ht="15.75" customHeight="1">
      <c r="A510" s="35"/>
      <c r="B510" s="25"/>
      <c r="C510" s="25"/>
      <c r="D510" s="25"/>
    </row>
    <row r="511" spans="1:4" ht="15.75" customHeight="1">
      <c r="A511" s="35"/>
      <c r="B511" s="25"/>
      <c r="C511" s="25"/>
      <c r="D511" s="25"/>
    </row>
    <row r="512" spans="1:4" ht="15.75" customHeight="1">
      <c r="A512" s="35"/>
      <c r="B512" s="25"/>
      <c r="C512" s="25"/>
      <c r="D512" s="25"/>
    </row>
    <row r="513" spans="1:4" ht="15.75" customHeight="1">
      <c r="A513" s="35"/>
      <c r="B513" s="25"/>
      <c r="C513" s="25"/>
      <c r="D513" s="25"/>
    </row>
    <row r="514" spans="1:4" ht="15.75" customHeight="1">
      <c r="A514" s="35"/>
      <c r="B514" s="25"/>
      <c r="C514" s="25"/>
      <c r="D514" s="25"/>
    </row>
    <row r="515" spans="1:4" ht="15.75" customHeight="1">
      <c r="A515" s="35"/>
      <c r="B515" s="25"/>
      <c r="C515" s="25"/>
      <c r="D515" s="25"/>
    </row>
    <row r="516" spans="1:4" ht="15.75" customHeight="1">
      <c r="A516" s="35"/>
      <c r="B516" s="25"/>
      <c r="C516" s="25"/>
      <c r="D516" s="25"/>
    </row>
    <row r="517" spans="1:4" ht="15.75" customHeight="1">
      <c r="A517" s="35"/>
      <c r="B517" s="25"/>
      <c r="C517" s="25"/>
      <c r="D517" s="25"/>
    </row>
    <row r="518" spans="1:4" ht="15.75" customHeight="1">
      <c r="A518" s="35"/>
      <c r="B518" s="25"/>
      <c r="C518" s="25"/>
      <c r="D518" s="25"/>
    </row>
    <row r="519" spans="1:4" ht="15.75" customHeight="1">
      <c r="A519" s="35"/>
      <c r="B519" s="25"/>
      <c r="C519" s="25"/>
      <c r="D519" s="25"/>
    </row>
    <row r="520" spans="1:4" ht="15.75" customHeight="1">
      <c r="A520" s="35"/>
      <c r="B520" s="25"/>
      <c r="C520" s="25"/>
      <c r="D520" s="25"/>
    </row>
    <row r="521" spans="1:4" ht="15.75" customHeight="1">
      <c r="A521" s="35"/>
      <c r="B521" s="25"/>
      <c r="C521" s="25"/>
      <c r="D521" s="25"/>
    </row>
    <row r="522" spans="1:4" ht="15.75" customHeight="1">
      <c r="A522" s="35"/>
      <c r="B522" s="25"/>
      <c r="C522" s="25"/>
      <c r="D522" s="25"/>
    </row>
    <row r="523" spans="1:4" ht="15.75" customHeight="1">
      <c r="A523" s="35"/>
      <c r="B523" s="25"/>
      <c r="C523" s="25"/>
      <c r="D523" s="25"/>
    </row>
    <row r="524" spans="1:4" ht="15.75" customHeight="1">
      <c r="A524" s="35"/>
      <c r="B524" s="25"/>
      <c r="C524" s="25"/>
      <c r="D524" s="25"/>
    </row>
    <row r="525" spans="1:4" ht="15.75" customHeight="1">
      <c r="A525" s="35"/>
      <c r="B525" s="25"/>
      <c r="C525" s="25"/>
      <c r="D525" s="25"/>
    </row>
    <row r="526" spans="1:4" ht="15.75" customHeight="1">
      <c r="A526" s="35"/>
      <c r="B526" s="25"/>
      <c r="C526" s="25"/>
      <c r="D526" s="25"/>
    </row>
    <row r="527" spans="1:4" ht="15.75" customHeight="1">
      <c r="A527" s="35"/>
      <c r="B527" s="25"/>
      <c r="C527" s="25"/>
      <c r="D527" s="25"/>
    </row>
    <row r="528" spans="1:4" ht="15.75" customHeight="1">
      <c r="A528" s="35"/>
      <c r="B528" s="25"/>
      <c r="C528" s="25"/>
      <c r="D528" s="25"/>
    </row>
    <row r="529" spans="1:4" ht="15.75" customHeight="1">
      <c r="A529" s="35"/>
      <c r="B529" s="25"/>
      <c r="C529" s="25"/>
      <c r="D529" s="25"/>
    </row>
    <row r="530" spans="1:4" ht="15.75" customHeight="1">
      <c r="A530" s="35"/>
      <c r="B530" s="25"/>
      <c r="C530" s="25"/>
      <c r="D530" s="25"/>
    </row>
    <row r="531" spans="1:4" ht="15.75" customHeight="1">
      <c r="A531" s="35"/>
      <c r="B531" s="25"/>
      <c r="C531" s="25"/>
      <c r="D531" s="25"/>
    </row>
    <row r="532" spans="1:4" ht="15.75" customHeight="1">
      <c r="A532" s="35"/>
      <c r="B532" s="25"/>
      <c r="C532" s="25"/>
      <c r="D532" s="25"/>
    </row>
    <row r="533" spans="1:4" ht="15.75" customHeight="1">
      <c r="A533" s="35"/>
      <c r="B533" s="25"/>
      <c r="C533" s="25"/>
      <c r="D533" s="25"/>
    </row>
    <row r="534" spans="1:4" ht="15.75" customHeight="1">
      <c r="A534" s="35"/>
      <c r="B534" s="25"/>
      <c r="C534" s="25"/>
      <c r="D534" s="25"/>
    </row>
    <row r="535" spans="1:4" ht="15.75" customHeight="1">
      <c r="A535" s="35"/>
      <c r="B535" s="25"/>
      <c r="C535" s="25"/>
      <c r="D535" s="25"/>
    </row>
  </sheetData>
  <mergeCells count="6">
    <mergeCell ref="C6:D6"/>
    <mergeCell ref="A9:D9"/>
    <mergeCell ref="A4:D4"/>
    <mergeCell ref="A5:D5"/>
    <mergeCell ref="A6:A8"/>
    <mergeCell ref="B6:B8"/>
  </mergeCells>
  <printOptions horizontalCentered="1"/>
  <pageMargins left="0.23622047244094491" right="0.23622047244094491" top="0.74803149606299213" bottom="0.74803149606299213" header="0" footer="0"/>
  <pageSetup paperSize="9" scale="2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view="pageBreakPreview" zoomScale="60" zoomScaleNormal="100" workbookViewId="0">
      <selection activeCell="B12" sqref="B12"/>
    </sheetView>
  </sheetViews>
  <sheetFormatPr defaultRowHeight="18.75"/>
  <cols>
    <col min="2" max="2" width="26.59765625" customWidth="1"/>
    <col min="3" max="3" width="20.796875" customWidth="1"/>
    <col min="4" max="4" width="16.09765625" customWidth="1"/>
    <col min="5" max="5" width="12.5" customWidth="1"/>
  </cols>
  <sheetData>
    <row r="1" spans="1:5">
      <c r="E1" t="s">
        <v>136</v>
      </c>
    </row>
    <row r="2" spans="1:5" ht="62.25" customHeight="1">
      <c r="B2" s="112" t="s">
        <v>140</v>
      </c>
      <c r="C2" s="112"/>
      <c r="D2" s="112"/>
      <c r="E2" s="112"/>
    </row>
    <row r="3" spans="1:5">
      <c r="B3" s="100" t="s">
        <v>98</v>
      </c>
      <c r="C3" s="103" t="s">
        <v>113</v>
      </c>
      <c r="D3" s="96" t="s">
        <v>94</v>
      </c>
      <c r="E3" s="96"/>
    </row>
    <row r="4" spans="1:5">
      <c r="B4" s="101"/>
      <c r="C4" s="101"/>
      <c r="D4" s="72" t="s">
        <v>40</v>
      </c>
      <c r="E4" s="72" t="s">
        <v>40</v>
      </c>
    </row>
    <row r="5" spans="1:5" ht="75">
      <c r="A5" t="s">
        <v>132</v>
      </c>
      <c r="B5" s="102"/>
      <c r="C5" s="102"/>
      <c r="D5" s="73" t="s">
        <v>125</v>
      </c>
      <c r="E5" s="73" t="s">
        <v>126</v>
      </c>
    </row>
    <row r="6" spans="1:5" ht="45.75">
      <c r="B6" s="80" t="s">
        <v>129</v>
      </c>
      <c r="C6" s="83" t="s">
        <v>127</v>
      </c>
      <c r="D6" s="81">
        <v>158685</v>
      </c>
      <c r="E6" s="81">
        <v>158685</v>
      </c>
    </row>
    <row r="7" spans="1:5" ht="45.75">
      <c r="B7" s="80" t="s">
        <v>130</v>
      </c>
      <c r="C7" s="83" t="s">
        <v>127</v>
      </c>
      <c r="D7" s="81">
        <v>198087</v>
      </c>
      <c r="E7" s="81">
        <v>198087</v>
      </c>
    </row>
    <row r="8" spans="1:5">
      <c r="B8" s="104" t="s">
        <v>128</v>
      </c>
      <c r="C8" s="104"/>
      <c r="D8" s="82">
        <f>SUM(D6:D7)</f>
        <v>356772</v>
      </c>
      <c r="E8" s="82">
        <f>SUM(E6:E7)</f>
        <v>356772</v>
      </c>
    </row>
  </sheetData>
  <mergeCells count="5">
    <mergeCell ref="B3:B5"/>
    <mergeCell ref="C3:C5"/>
    <mergeCell ref="D3:E3"/>
    <mergeCell ref="B8:C8"/>
    <mergeCell ref="B2:E2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2022</vt:lpstr>
      <vt:lpstr>2023</vt:lpstr>
      <vt:lpstr>2024</vt:lpstr>
      <vt:lpstr>2025</vt:lpstr>
      <vt:lpstr>2026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Чигринець</dc:creator>
  <cp:lastModifiedBy>Ірина</cp:lastModifiedBy>
  <cp:lastPrinted>2023-01-27T12:52:05Z</cp:lastPrinted>
  <dcterms:created xsi:type="dcterms:W3CDTF">2023-01-09T11:46:14Z</dcterms:created>
  <dcterms:modified xsi:type="dcterms:W3CDTF">2026-09-24T11:47:22Z</dcterms:modified>
</cp:coreProperties>
</file>